
<file path=[Content_Types].xml><?xml version="1.0" encoding="utf-8"?>
<Types xmlns="http://schemas.openxmlformats.org/package/2006/content-types">
  <Default Extension="vml" ContentType="application/vnd.openxmlformats-officedocument.vmlDrawi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255" activeTab="1"/>
  </bookViews>
  <sheets>
    <sheet name="別表40" sheetId="1" r:id="rId1"/>
    <sheet name="スコア公表様式（全体）" sheetId="2" r:id="rId2"/>
    <sheet name="地域連携活動実施状況報告書" sheetId="3" r:id="rId3"/>
  </sheets>
  <externalReferences>
    <externalReference r:id="rId4"/>
  </externalReferences>
  <calcPr calcId="144525"/>
</workbook>
</file>

<file path=xl/comments1.xml><?xml version="1.0" encoding="utf-8"?>
<comments xmlns="http://schemas.openxmlformats.org/spreadsheetml/2006/main">
  <authors>
    <author>2200059</author>
  </authors>
  <commentList>
    <comment ref="B4" authorId="0">
      <text>
        <r>
          <rPr>
            <b/>
            <u/>
            <sz val="14"/>
            <color indexed="10"/>
            <rFont val="MS P ゴシック"/>
            <charset val="128"/>
          </rPr>
          <t>スコア表の算出に当たっては、「労働時間」と「生産活動」以外の項目は、すべて令和４年度実績で評価すること。</t>
        </r>
      </text>
    </comment>
    <comment ref="B20" authorId="0">
      <text>
        <r>
          <rPr>
            <b/>
            <sz val="14"/>
            <rFont val="MS P ゴシック"/>
            <charset val="128"/>
          </rPr>
          <t xml:space="preserve">「生産活動」の実績算出に当たっては、次のいずれかの年度で算出すること。
</t>
        </r>
        <r>
          <rPr>
            <b/>
            <u/>
            <sz val="14"/>
            <color indexed="10"/>
            <rFont val="MS P ゴシック"/>
            <charset val="128"/>
          </rPr>
          <t>①令和３年度及び令和４年度（通常）</t>
        </r>
        <r>
          <rPr>
            <b/>
            <sz val="14"/>
            <rFont val="MS P ゴシック"/>
            <charset val="128"/>
          </rPr>
          <t xml:space="preserve">
</t>
        </r>
        <r>
          <rPr>
            <b/>
            <u/>
            <sz val="14"/>
            <color indexed="10"/>
            <rFont val="MS P ゴシック"/>
            <charset val="128"/>
          </rPr>
          <t>②平成３０年度及び令和元年度（特例）</t>
        </r>
      </text>
    </comment>
  </commentList>
</comments>
</file>

<file path=xl/sharedStrings.xml><?xml version="1.0" encoding="utf-8"?>
<sst xmlns="http://schemas.openxmlformats.org/spreadsheetml/2006/main" count="264" uniqueCount="160">
  <si>
    <t>（参考様式５）の（別紙４０）</t>
  </si>
  <si>
    <t>就労継続支援Ａ型に係る基本報酬の算定区分に関する届出書</t>
  </si>
  <si>
    <t>事業所名</t>
  </si>
  <si>
    <t>人員配置区分</t>
  </si>
  <si>
    <t>←選択してください。</t>
  </si>
  <si>
    <t>１．　Ⅰ型（7.5：1）</t>
  </si>
  <si>
    <t>２．　Ⅱ型（10：1）</t>
  </si>
  <si>
    <t>利用定員</t>
  </si>
  <si>
    <t>評価点区分</t>
  </si>
  <si>
    <t>↓選択してください。</t>
  </si>
  <si>
    <t>20人以下</t>
  </si>
  <si>
    <t>評価点が１７０点以上</t>
  </si>
  <si>
    <t>21人以上40人以下</t>
  </si>
  <si>
    <t>評価点が１５０点以上１７０点未満</t>
  </si>
  <si>
    <t>41人以上60人以下</t>
  </si>
  <si>
    <t>評価点が１３０点以上１５０点未満</t>
  </si>
  <si>
    <t>61人以上80人以下</t>
  </si>
  <si>
    <t>評価点が１０５点以上１３０点未満</t>
  </si>
  <si>
    <t>81人以上</t>
  </si>
  <si>
    <t>評価点が８０点以上１０５点未満</t>
  </si>
  <si>
    <t>評価点が６０点以上８０点未満</t>
  </si>
  <si>
    <t>※多機能型の場合、定員合計を記入。その場合、「体制等状況一覧表」の「定員区分」の数値と一致する。</t>
  </si>
  <si>
    <t>評価点が６０点未満の場合</t>
  </si>
  <si>
    <t>なし（経過措置：新規指定から１年間　※5と同じ）</t>
  </si>
  <si>
    <t>（労働時間に限る）
実績算定対象年度</t>
  </si>
  <si>
    <t>令和４年度（令和４年４月～令和５年３月）（通常）</t>
  </si>
  <si>
    <t>※【別紙54-2】も提出すること（全事業所）</t>
  </si>
  <si>
    <t>令和元年度（令和元年４月～令和２年３月）（特例）</t>
  </si>
  <si>
    <t>平成30年度(平成30年４月～令和元年３月）（特例）</t>
  </si>
  <si>
    <t>新型コロナウイルス感染症の影響の有無及び影響を受けた理由等</t>
  </si>
  <si>
    <t>※実績算定対象年度で「2」又は「3」を選択した場合は、必ず記載すること</t>
  </si>
  <si>
    <t>前年度の労働時間・利用者の状況</t>
  </si>
  <si>
    <t>延べ労働時間数</t>
  </si>
  <si>
    <t>延べ利用者数
（雇用契約者数）</t>
  </si>
  <si>
    <t>４月</t>
  </si>
  <si>
    <t>時間</t>
  </si>
  <si>
    <t>人</t>
  </si>
  <si>
    <t>５月</t>
  </si>
  <si>
    <t>６月</t>
  </si>
  <si>
    <t>７月</t>
  </si>
  <si>
    <t>８月</t>
  </si>
  <si>
    <t>９月</t>
  </si>
  <si>
    <t>１０月</t>
  </si>
  <si>
    <t>１１月</t>
  </si>
  <si>
    <t>１２月</t>
  </si>
  <si>
    <t>１月</t>
  </si>
  <si>
    <t>２月</t>
  </si>
  <si>
    <t>３月</t>
  </si>
  <si>
    <r>
      <rPr>
        <b/>
        <sz val="11"/>
        <rFont val="ＭＳ Ｐゴシック"/>
        <charset val="128"/>
        <scheme val="minor"/>
      </rPr>
      <t xml:space="preserve">１日の平均労働時間数
</t>
    </r>
    <r>
      <rPr>
        <b/>
        <sz val="6"/>
        <rFont val="ＭＳ Ｐゴシック"/>
        <charset val="128"/>
      </rPr>
      <t>（延べ労働時間数÷延べ利用者数）</t>
    </r>
  </si>
  <si>
    <t>合計</t>
  </si>
  <si>
    <t>評価点の公表</t>
  </si>
  <si>
    <t>インターネット利用</t>
  </si>
  <si>
    <t>（公表場所）
ホームページ</t>
  </si>
  <si>
    <t>（URL）https://ange-kumamoto.com</t>
  </si>
  <si>
    <t>その他</t>
  </si>
  <si>
    <t xml:space="preserve">
</t>
  </si>
  <si>
    <t>注１　厚生労働大臣が定める事項及び評価方法（令和３年厚生労働省告示第88号）に基づき評価点を算出すること。
　　　なお、「就労継続支援Ａ型事業所におけるスコア表（全体）」も併せて提出すること。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</si>
  <si>
    <t>就労継続支援Ａ型事業所におけるスコア表（全体）</t>
  </si>
  <si>
    <t>事業所番号</t>
  </si>
  <si>
    <t>住　所</t>
  </si>
  <si>
    <t>管理者名</t>
  </si>
  <si>
    <t>荒木　幸代</t>
  </si>
  <si>
    <t>電話番号</t>
  </si>
  <si>
    <t>対象年度</t>
  </si>
  <si>
    <t>令和4年度</t>
  </si>
  <si>
    <t>（Ⅰ）労働時間</t>
  </si>
  <si>
    <t>（Ⅳ）　支援力向上（※）</t>
  </si>
  <si>
    <t>①1日の平均労働時間が７時間以上</t>
  </si>
  <si>
    <t>◎</t>
  </si>
  <si>
    <t>①研修計画に基づいた外部研修会又は内部研修会</t>
  </si>
  <si>
    <t>②1日の平均労働時間が６時間以上７時間未満</t>
  </si>
  <si>
    <t>　</t>
  </si>
  <si>
    <t>　　　参加した職員が１人以上であった</t>
  </si>
  <si>
    <t>○</t>
  </si>
  <si>
    <t>③1日の平均労働時間が５時間以上６時間未満</t>
  </si>
  <si>
    <t>　　　参加した職員が半数以上であった</t>
  </si>
  <si>
    <t>④1日の平均労働時間が４時間30分以上５時間未満</t>
  </si>
  <si>
    <t>②研修、学会等又は学会誌等において発表</t>
  </si>
  <si>
    <t>⑤1日の平均労働時間が４時間以上４時間30分未満</t>
  </si>
  <si>
    <t>　　　１回の場合</t>
  </si>
  <si>
    <t>⑥1日の平均労働時間が３時間以上４時間未満</t>
  </si>
  <si>
    <t>　　　２回以上の場合</t>
  </si>
  <si>
    <t>⑦1日の平均労働時間が２時間以上３時間未満</t>
  </si>
  <si>
    <t>③視察・実習の実施又は受け入れ</t>
  </si>
  <si>
    <t>⑧1日の平均労働時間が２時間未満</t>
  </si>
  <si>
    <t>点</t>
  </si>
  <si>
    <t>　　　 どちらか一方のみの取組を行っている</t>
  </si>
  <si>
    <t>①80点 ②70点 ③55点 ④45 点 ⑤40点 ⑥30点 ⑦20点 ⑧5点</t>
  </si>
  <si>
    <t xml:space="preserve">       いずれの取組も行っている</t>
  </si>
  <si>
    <t>（Ⅱ）生産活動</t>
  </si>
  <si>
    <t>④販路拡大の商談会等への参加</t>
  </si>
  <si>
    <t>①前々年度及び前年度において
生産活動収支が利用者に支払う賃金の総額以上</t>
  </si>
  <si>
    <t>②前年度において
生産活動収支が利用者に支払う賃金の総額以上</t>
  </si>
  <si>
    <t>⑤職員の人事評価制度</t>
  </si>
  <si>
    <t>　　　人事評価結果に基づき定期に昇給を判定する
　　　制度を設け、全ての職員に周知している</t>
  </si>
  <si>
    <t>③前年度において
生産活動収支が利用者に支払う賃金の総額未満</t>
  </si>
  <si>
    <t>⑥ピアサポーターの配置</t>
  </si>
  <si>
    <t>④前々年度及び前年度において
生産活動収支が利用者に支払う賃金の総額未満</t>
  </si>
  <si>
    <t>　　　ピアサポーターを職員として配置している</t>
  </si>
  <si>
    <t>①40点 ②25点 ③20点 ④5点</t>
  </si>
  <si>
    <t>⑦第三者評価</t>
  </si>
  <si>
    <t>（Ⅲ）多様な働き方（※）</t>
  </si>
  <si>
    <t>　　　過去３年以内の福祉サービス第三者評価を
　　　受審しており、結果を公表している。</t>
  </si>
  <si>
    <t>①免許・資格取得、検定の受検勧奨に関する制度</t>
  </si>
  <si>
    <t>　　　　　就業規則等で定めている</t>
  </si>
  <si>
    <t>⑧ＩＳＯが制定したマネジメント規格等の認証等</t>
  </si>
  <si>
    <t>　　　　　就業規則等で定めており、前年度の実績がある</t>
  </si>
  <si>
    <t>　　　都道府県知事が適当と認めるＩＳＯが定めた
　　　規格その他これに準ずるもの認証を受けている</t>
  </si>
  <si>
    <t>②利用者を職員として登用する制度</t>
  </si>
  <si>
    <t>小計（注2）</t>
  </si>
  <si>
    <t>（※）任意の５項目を選択すること</t>
  </si>
  <si>
    <t>（注2）8以上:35点、6～7：25点、1～5：15点</t>
  </si>
  <si>
    <t>③在宅勤務に係る労働条件及び服務規律</t>
  </si>
  <si>
    <t>（Ⅴ）地域連携活動</t>
  </si>
  <si>
    <t>地域の事業者と連携した付加価値の高い商品開発、企業や官公庁等での生産活動等地域社会と連携した活動を行い、その結果をインターネット等により公表している</t>
  </si>
  <si>
    <t>④フレックスタイム制に係る労働条件</t>
  </si>
  <si>
    <t>1事例以上ある場合:10点</t>
  </si>
  <si>
    <t>⑤短時間勤務に係る労働条件</t>
  </si>
  <si>
    <t>項目</t>
  </si>
  <si>
    <t>点数</t>
  </si>
  <si>
    <t>労働時間</t>
  </si>
  <si>
    <t>5点</t>
  </si>
  <si>
    <t>20点</t>
  </si>
  <si>
    <t>30点</t>
  </si>
  <si>
    <t>40点</t>
  </si>
  <si>
    <t>45点</t>
  </si>
  <si>
    <t>55点</t>
  </si>
  <si>
    <t>70点</t>
  </si>
  <si>
    <t>80点</t>
  </si>
  <si>
    <t>⑥時差出勤制度に係る労働条件</t>
  </si>
  <si>
    <t>生産活動</t>
  </si>
  <si>
    <t>25点</t>
  </si>
  <si>
    <t>多様な働き方</t>
  </si>
  <si>
    <t>0点</t>
  </si>
  <si>
    <t>15点</t>
  </si>
  <si>
    <t>35点</t>
  </si>
  <si>
    <t>支援力向上</t>
  </si>
  <si>
    <t>⑦有給休暇の時間単位取得又は計画的付与制度</t>
  </si>
  <si>
    <t>地域連携活動</t>
  </si>
  <si>
    <t>10点</t>
  </si>
  <si>
    <t>⑧傷病休暇等の取得に関する事項</t>
  </si>
  <si>
    <t>／２００点</t>
  </si>
  <si>
    <t>小計（注1）</t>
  </si>
  <si>
    <t>（注1）8以上:35点、6～7：25点、1～5：15点</t>
  </si>
  <si>
    <t>就労継続支援Ａ型事業所における地域連携活動実施状況報告書</t>
  </si>
  <si>
    <t>地域連携活動の概要</t>
  </si>
  <si>
    <t>＜活動内容＞</t>
  </si>
  <si>
    <t>＜活動の様子＞</t>
  </si>
  <si>
    <t>＜活動場所＞
有限会社　桜屋
＜実施日程＞
令和4年9月1日～
＜実施した生産活動・施設外就労の概要＞
ふるさと納税品に関する食肉加工及び梱包等
＜利用者数等＞
四名/スタッフ1名　月～金曜日一名につき週20時間労働</t>
  </si>
  <si>
    <t xml:space="preserve">＜活動の様子の写真＞
</t>
  </si>
  <si>
    <t>＜目的＞</t>
  </si>
  <si>
    <t>＜地域連携活動のねらい＞
企業側と施設側の課題の解消
＜地域にとってのメリット＞
人手不足を補える
＜対象者にとってのメリット＞
一般就労するための技術の向上や社会性を養う</t>
  </si>
  <si>
    <t>＜成果＞</t>
  </si>
  <si>
    <t>＜実施した結果＞
一つづつ覚えて出来ることが増え自信に繋がった
＜得られた成果＞
生産活動収入
＜課題点＞
個々の能力の差による作業効率</t>
  </si>
  <si>
    <t>連携先の企業等の意見または評価</t>
  </si>
  <si>
    <t>＜連携した結果に対する意見または評価＞
一年目ということで慣れない部分もあると思いますが、作業効率は日に日に上がっています。
＜今後の連携強化に向けた課題＞
今後はペースアップ出来るように、報告・連絡・相談を密にし連携して欲しい。</t>
  </si>
  <si>
    <t>連携先企業名</t>
  </si>
  <si>
    <t>有限会社　桜屋</t>
  </si>
  <si>
    <t>担当者名</t>
  </si>
  <si>
    <t>工場長　江藤</t>
  </si>
</sst>
</file>

<file path=xl/styles.xml><?xml version="1.0" encoding="utf-8"?>
<styleSheet xmlns="http://schemas.openxmlformats.org/spreadsheetml/2006/main">
  <numFmts count="5">
    <numFmt numFmtId="176" formatCode="_-&quot;\&quot;* #,##0_-\ ;\-&quot;\&quot;* #,##0_-\ ;_-&quot;\&quot;* &quot;-&quot;??_-\ ;_-@_-"/>
    <numFmt numFmtId="177" formatCode="_-&quot;\&quot;* #,##0.00_-\ ;\-&quot;\&quot;* #,##0.00_-\ ;_-&quot;\&quot;* &quot;-&quot;??_-\ ;_-@_-"/>
    <numFmt numFmtId="43" formatCode="_ * #,##0.00_ ;_ * \-#,##0.00_ ;_ * &quot;-&quot;??_ ;_ @_ "/>
    <numFmt numFmtId="178" formatCode="_ * #,##0_ ;_ * \-#,##0_ ;_ * &quot;-&quot;??_ ;_ @_ "/>
    <numFmt numFmtId="179" formatCode="[$-411]ggge&quot;年&quot;m&quot;月&quot;d&quot;日&quot;;@"/>
  </numFmts>
  <fonts count="53">
    <font>
      <sz val="11"/>
      <color theme="1"/>
      <name val="ＭＳ Ｐゴシック"/>
      <charset val="134"/>
      <scheme val="minor"/>
    </font>
    <font>
      <sz val="16"/>
      <color theme="1"/>
      <name val="メイリオ"/>
      <charset val="128"/>
    </font>
    <font>
      <sz val="24"/>
      <color theme="1"/>
      <name val="メイリオ"/>
      <charset val="128"/>
    </font>
    <font>
      <sz val="12"/>
      <color theme="1"/>
      <name val="メイリオ"/>
      <charset val="128"/>
    </font>
    <font>
      <sz val="20"/>
      <color theme="1"/>
      <name val="メイリオ"/>
      <charset val="128"/>
    </font>
    <font>
      <sz val="18"/>
      <color theme="1"/>
      <name val="メイリオ"/>
      <charset val="128"/>
    </font>
    <font>
      <sz val="16"/>
      <color rgb="FFFF0000"/>
      <name val="メイリオ"/>
      <charset val="128"/>
    </font>
    <font>
      <sz val="18"/>
      <color theme="1"/>
      <name val="ＭＳ ゴシック"/>
      <charset val="128"/>
    </font>
    <font>
      <b/>
      <sz val="24"/>
      <color theme="1"/>
      <name val="ＭＳ ゴシック"/>
      <charset val="128"/>
    </font>
    <font>
      <sz val="14"/>
      <color theme="1"/>
      <name val="ＭＳ ゴシック"/>
      <charset val="128"/>
    </font>
    <font>
      <b/>
      <sz val="20"/>
      <color theme="1"/>
      <name val="ＭＳ ゴシック"/>
      <charset val="128"/>
    </font>
    <font>
      <sz val="16"/>
      <color theme="1"/>
      <name val="ＭＳ ゴシック"/>
      <charset val="128"/>
    </font>
    <font>
      <u/>
      <sz val="18"/>
      <color theme="1"/>
      <name val="ＭＳ ゴシック"/>
      <charset val="128"/>
    </font>
    <font>
      <b/>
      <sz val="22"/>
      <color rgb="FFFF0000"/>
      <name val="ＭＳ ゴシック"/>
      <charset val="128"/>
    </font>
    <font>
      <b/>
      <sz val="18"/>
      <color theme="1"/>
      <name val="ＭＳ ゴシック"/>
      <charset val="128"/>
    </font>
    <font>
      <sz val="36"/>
      <color theme="1"/>
      <name val="ＭＳ ゴシック"/>
      <charset val="128"/>
    </font>
    <font>
      <sz val="20"/>
      <color theme="1"/>
      <name val="ＭＳ ゴシック"/>
      <charset val="128"/>
    </font>
    <font>
      <sz val="11"/>
      <name val="ＭＳ Ｐゴシック"/>
      <charset val="128"/>
      <scheme val="minor"/>
    </font>
    <font>
      <sz val="11"/>
      <color rgb="FF800080"/>
      <name val="ＭＳ Ｐゴシック"/>
      <charset val="128"/>
    </font>
    <font>
      <sz val="16"/>
      <name val="ＭＳ Ｐゴシック"/>
      <charset val="128"/>
      <scheme val="minor"/>
    </font>
    <font>
      <b/>
      <sz val="11"/>
      <color rgb="FFFF0000"/>
      <name val="ＭＳ Ｐゴシック"/>
      <charset val="128"/>
      <scheme val="minor"/>
    </font>
    <font>
      <b/>
      <sz val="11"/>
      <name val="ＭＳ Ｐゴシック"/>
      <charset val="128"/>
      <scheme val="minor"/>
    </font>
    <font>
      <sz val="9"/>
      <name val="ＭＳ Ｐゴシック"/>
      <charset val="128"/>
      <scheme val="minor"/>
    </font>
    <font>
      <sz val="10"/>
      <name val="ＭＳ Ｐゴシック"/>
      <charset val="128"/>
      <scheme val="minor"/>
    </font>
    <font>
      <sz val="8"/>
      <name val="ＭＳ Ｐゴシック"/>
      <charset val="128"/>
      <scheme val="minor"/>
    </font>
    <font>
      <sz val="11"/>
      <color rgb="FFFF0000"/>
      <name val="ＭＳ Ｐゴシック"/>
      <charset val="128"/>
      <scheme val="minor"/>
    </font>
    <font>
      <b/>
      <sz val="10"/>
      <name val="ＭＳ Ｐゴシック"/>
      <charset val="128"/>
      <scheme val="minor"/>
    </font>
    <font>
      <b/>
      <sz val="8"/>
      <color rgb="FFFF0000"/>
      <name val="ＭＳ Ｐゴシック"/>
      <charset val="128"/>
      <scheme val="minor"/>
    </font>
    <font>
      <b/>
      <u/>
      <sz val="10"/>
      <color rgb="FFFF0000"/>
      <name val="ＭＳ Ｐゴシック"/>
      <charset val="128"/>
      <scheme val="minor"/>
    </font>
    <font>
      <sz val="9"/>
      <name val="ＭＳ ゴシック"/>
      <charset val="128"/>
    </font>
    <font>
      <sz val="11"/>
      <color theme="1"/>
      <name val="ＭＳ Ｐゴシック"/>
      <charset val="0"/>
      <scheme val="minor"/>
    </font>
    <font>
      <sz val="11"/>
      <color rgb="FF9C0006"/>
      <name val="ＭＳ Ｐゴシック"/>
      <charset val="0"/>
      <scheme val="minor"/>
    </font>
    <font>
      <u/>
      <sz val="11"/>
      <color rgb="FF800080"/>
      <name val="ＭＳ Ｐゴシック"/>
      <charset val="0"/>
      <scheme val="minor"/>
    </font>
    <font>
      <sz val="11"/>
      <color rgb="FF3F3F76"/>
      <name val="ＭＳ Ｐゴシック"/>
      <charset val="0"/>
      <scheme val="minor"/>
    </font>
    <font>
      <sz val="11"/>
      <color theme="0"/>
      <name val="ＭＳ Ｐゴシック"/>
      <charset val="0"/>
      <scheme val="minor"/>
    </font>
    <font>
      <sz val="11"/>
      <color theme="1"/>
      <name val="ＭＳ Ｐゴシック"/>
      <charset val="128"/>
      <scheme val="minor"/>
    </font>
    <font>
      <u/>
      <sz val="11"/>
      <color rgb="FF0000FF"/>
      <name val="ＭＳ Ｐゴシック"/>
      <charset val="0"/>
      <scheme val="minor"/>
    </font>
    <font>
      <b/>
      <sz val="11"/>
      <color theme="1"/>
      <name val="ＭＳ Ｐゴシック"/>
      <charset val="0"/>
      <scheme val="minor"/>
    </font>
    <font>
      <i/>
      <sz val="11"/>
      <color rgb="FF7F7F7F"/>
      <name val="ＭＳ Ｐゴシック"/>
      <charset val="0"/>
      <scheme val="minor"/>
    </font>
    <font>
      <sz val="11"/>
      <color rgb="FFFA7D00"/>
      <name val="ＭＳ Ｐゴシック"/>
      <charset val="0"/>
      <scheme val="minor"/>
    </font>
    <font>
      <sz val="11"/>
      <color rgb="FF006100"/>
      <name val="ＭＳ Ｐゴシック"/>
      <charset val="0"/>
      <scheme val="minor"/>
    </font>
    <font>
      <b/>
      <sz val="13"/>
      <color theme="3"/>
      <name val="ＭＳ Ｐゴシック"/>
      <charset val="134"/>
      <scheme val="minor"/>
    </font>
    <font>
      <b/>
      <sz val="11"/>
      <color rgb="FF3F3F3F"/>
      <name val="ＭＳ Ｐゴシック"/>
      <charset val="0"/>
      <scheme val="minor"/>
    </font>
    <font>
      <sz val="11"/>
      <color rgb="FFFF0000"/>
      <name val="ＭＳ Ｐゴシック"/>
      <charset val="0"/>
      <scheme val="minor"/>
    </font>
    <font>
      <b/>
      <sz val="18"/>
      <color theme="3"/>
      <name val="ＭＳ Ｐゴシック"/>
      <charset val="134"/>
      <scheme val="minor"/>
    </font>
    <font>
      <b/>
      <sz val="11"/>
      <color rgb="FFFFFFFF"/>
      <name val="ＭＳ Ｐゴシック"/>
      <charset val="0"/>
      <scheme val="minor"/>
    </font>
    <font>
      <b/>
      <sz val="11"/>
      <color theme="3"/>
      <name val="ＭＳ Ｐゴシック"/>
      <charset val="134"/>
      <scheme val="minor"/>
    </font>
    <font>
      <b/>
      <sz val="11"/>
      <color rgb="FFFA7D00"/>
      <name val="ＭＳ Ｐゴシック"/>
      <charset val="0"/>
      <scheme val="minor"/>
    </font>
    <font>
      <b/>
      <sz val="15"/>
      <color theme="3"/>
      <name val="ＭＳ Ｐゴシック"/>
      <charset val="134"/>
      <scheme val="minor"/>
    </font>
    <font>
      <sz val="11"/>
      <color rgb="FF9C6500"/>
      <name val="ＭＳ Ｐゴシック"/>
      <charset val="0"/>
      <scheme val="minor"/>
    </font>
    <font>
      <b/>
      <sz val="6"/>
      <name val="ＭＳ Ｐゴシック"/>
      <charset val="128"/>
    </font>
    <font>
      <b/>
      <u/>
      <sz val="14"/>
      <color indexed="10"/>
      <name val="MS P ゴシック"/>
      <charset val="128"/>
    </font>
    <font>
      <b/>
      <sz val="14"/>
      <name val="MS P ゴシック"/>
      <charset val="128"/>
    </font>
  </fonts>
  <fills count="40">
    <fill>
      <patternFill patternType="none"/>
    </fill>
    <fill>
      <patternFill patternType="gray125"/>
    </fill>
    <fill>
      <patternFill patternType="solid">
        <fgColor rgb="FFFFFFCC"/>
        <bgColor indexed="64"/>
      </patternFill>
    </fill>
    <fill>
      <patternFill patternType="solid">
        <fgColor theme="7" tint="0.799981688894314"/>
        <bgColor indexed="64"/>
      </patternFill>
    </fill>
    <fill>
      <patternFill patternType="solid">
        <fgColor theme="0"/>
        <bgColor indexed="64"/>
      </patternFill>
    </fill>
    <fill>
      <patternFill patternType="solid">
        <fgColor theme="5" tint="0.799981688894314"/>
        <bgColor indexed="64"/>
      </patternFill>
    </fill>
    <fill>
      <patternFill patternType="solid">
        <fgColor rgb="FFFFFF00"/>
        <bgColor indexed="64"/>
      </patternFill>
    </fill>
    <fill>
      <patternFill patternType="solid">
        <fgColor theme="0" tint="-0.149998474074526"/>
        <bgColor indexed="64"/>
      </patternFill>
    </fill>
    <fill>
      <patternFill patternType="solid">
        <fgColor theme="2"/>
        <bgColor indexed="64"/>
      </patternFill>
    </fill>
    <fill>
      <patternFill patternType="solid">
        <fgColor theme="4"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8" tint="0.599993896298105"/>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399975585192419"/>
        <bgColor indexed="64"/>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double">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auto="1"/>
      </left>
      <right/>
      <top/>
      <bottom style="dotted">
        <color auto="1"/>
      </bottom>
      <diagonal/>
    </border>
    <border>
      <left style="thin">
        <color auto="1"/>
      </left>
      <right/>
      <top style="dotted">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right/>
      <top/>
      <bottom style="dotted">
        <color auto="1"/>
      </bottom>
      <diagonal/>
    </border>
    <border>
      <left/>
      <right/>
      <top style="dotted">
        <color auto="1"/>
      </top>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style="double">
        <color auto="1"/>
      </left>
      <right/>
      <top style="thin">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thin">
        <color auto="1"/>
      </right>
      <top/>
      <bottom style="dotted">
        <color auto="1"/>
      </bottom>
      <diagonal/>
    </border>
    <border>
      <left/>
      <right style="thin">
        <color auto="1"/>
      </right>
      <top style="dotted">
        <color auto="1"/>
      </top>
      <bottom/>
      <diagonal/>
    </border>
    <border>
      <left style="thin">
        <color auto="1"/>
      </left>
      <right style="thin">
        <color auto="1"/>
      </right>
      <top style="dotted">
        <color auto="1"/>
      </top>
      <bottom style="thin">
        <color auto="1"/>
      </bottom>
      <diagonal/>
    </border>
    <border>
      <left style="thin">
        <color auto="1"/>
      </left>
      <right style="double">
        <color auto="1"/>
      </right>
      <top style="dotted">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double">
        <color auto="1"/>
      </right>
      <top style="double">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double">
        <color auto="1"/>
      </bottom>
      <diagonal/>
    </border>
    <border>
      <left style="medium">
        <color rgb="FFFF0000"/>
      </left>
      <right style="medium">
        <color rgb="FFFF0000"/>
      </right>
      <top style="medium">
        <color rgb="FFFF0000"/>
      </top>
      <bottom style="medium">
        <color rgb="FFFF0000"/>
      </bottom>
      <diagonal/>
    </border>
    <border>
      <left style="thick">
        <color rgb="FFFF0000"/>
      </left>
      <right/>
      <top style="thick">
        <color rgb="FFFF0000"/>
      </top>
      <bottom/>
      <diagonal/>
    </border>
    <border>
      <left style="thick">
        <color rgb="FFFF0000"/>
      </left>
      <right/>
      <top/>
      <bottom/>
      <diagonal/>
    </border>
    <border>
      <left style="thick">
        <color rgb="FFFF0000"/>
      </left>
      <right/>
      <top/>
      <bottom style="thick">
        <color rgb="FFFF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1">
    <xf numFmtId="0" fontId="0" fillId="0" borderId="0">
      <alignment vertical="center"/>
    </xf>
    <xf numFmtId="43" fontId="0" fillId="0" borderId="0" applyFont="0" applyFill="0" applyBorder="0" applyAlignment="0" applyProtection="0">
      <alignment vertical="center"/>
    </xf>
    <xf numFmtId="0" fontId="33" fillId="11" borderId="81" applyNumberFormat="0" applyAlignment="0" applyProtection="0">
      <alignment vertical="center"/>
    </xf>
    <xf numFmtId="178" fontId="0" fillId="0" borderId="0" applyFont="0" applyFill="0" applyBorder="0" applyAlignment="0" applyProtection="0">
      <alignment vertical="center"/>
    </xf>
    <xf numFmtId="177" fontId="0" fillId="0" borderId="0" applyFont="0" applyFill="0" applyBorder="0" applyAlignment="0" applyProtection="0">
      <alignment vertical="center"/>
    </xf>
    <xf numFmtId="0" fontId="30" fillId="14" borderId="0" applyNumberFormat="0" applyBorder="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4" fillId="16" borderId="0" applyNumberFormat="0" applyBorder="0" applyAlignment="0" applyProtection="0">
      <alignment vertical="center"/>
    </xf>
    <xf numFmtId="0" fontId="32" fillId="0" borderId="0" applyNumberFormat="0" applyFill="0" applyBorder="0" applyAlignment="0" applyProtection="0">
      <alignment vertical="center"/>
    </xf>
    <xf numFmtId="0" fontId="30" fillId="18" borderId="0" applyNumberFormat="0" applyBorder="0" applyAlignment="0" applyProtection="0">
      <alignment vertical="center"/>
    </xf>
    <xf numFmtId="0" fontId="0" fillId="19" borderId="84" applyNumberFormat="0" applyFont="0" applyAlignment="0" applyProtection="0">
      <alignment vertical="center"/>
    </xf>
    <xf numFmtId="0" fontId="35" fillId="0" borderId="0">
      <alignment vertical="center"/>
    </xf>
    <xf numFmtId="0" fontId="40" fillId="21" borderId="0" applyNumberFormat="0" applyBorder="0" applyAlignment="0" applyProtection="0">
      <alignment vertical="center"/>
    </xf>
    <xf numFmtId="0" fontId="43" fillId="0" borderId="0" applyNumberFormat="0" applyFill="0" applyBorder="0" applyAlignment="0" applyProtection="0">
      <alignment vertical="center"/>
    </xf>
    <xf numFmtId="0" fontId="39" fillId="0" borderId="83" applyNumberFormat="0" applyFill="0" applyAlignment="0" applyProtection="0">
      <alignment vertical="center"/>
    </xf>
    <xf numFmtId="0" fontId="4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28" borderId="0" applyNumberFormat="0" applyBorder="0" applyAlignment="0" applyProtection="0">
      <alignment vertical="center"/>
    </xf>
    <xf numFmtId="0" fontId="42" fillId="23" borderId="86" applyNumberFormat="0" applyAlignment="0" applyProtection="0">
      <alignment vertical="center"/>
    </xf>
    <xf numFmtId="0" fontId="48" fillId="0" borderId="85" applyNumberFormat="0" applyFill="0" applyAlignment="0" applyProtection="0">
      <alignment vertical="center"/>
    </xf>
    <xf numFmtId="0" fontId="41" fillId="0" borderId="85" applyNumberFormat="0" applyFill="0" applyAlignment="0" applyProtection="0">
      <alignment vertical="center"/>
    </xf>
    <xf numFmtId="0" fontId="47" fillId="23" borderId="81" applyNumberFormat="0" applyAlignment="0" applyProtection="0">
      <alignment vertical="center"/>
    </xf>
    <xf numFmtId="0" fontId="46" fillId="0" borderId="88" applyNumberFormat="0" applyFill="0" applyAlignment="0" applyProtection="0">
      <alignment vertical="center"/>
    </xf>
    <xf numFmtId="0" fontId="46" fillId="0" borderId="0" applyNumberFormat="0" applyFill="0" applyBorder="0" applyAlignment="0" applyProtection="0">
      <alignment vertical="center"/>
    </xf>
    <xf numFmtId="0" fontId="34" fillId="27" borderId="0" applyNumberFormat="0" applyBorder="0" applyAlignment="0" applyProtection="0">
      <alignment vertical="center"/>
    </xf>
    <xf numFmtId="0" fontId="45" fillId="29" borderId="87" applyNumberFormat="0" applyAlignment="0" applyProtection="0">
      <alignment vertical="center"/>
    </xf>
    <xf numFmtId="0" fontId="30" fillId="24" borderId="0" applyNumberFormat="0" applyBorder="0" applyAlignment="0" applyProtection="0">
      <alignment vertical="center"/>
    </xf>
    <xf numFmtId="0" fontId="37" fillId="0" borderId="82" applyNumberFormat="0" applyFill="0" applyAlignment="0" applyProtection="0">
      <alignment vertical="center"/>
    </xf>
    <xf numFmtId="0" fontId="31" fillId="10" borderId="0" applyNumberFormat="0" applyBorder="0" applyAlignment="0" applyProtection="0">
      <alignment vertical="center"/>
    </xf>
    <xf numFmtId="0" fontId="49" fillId="30" borderId="0" applyNumberFormat="0" applyBorder="0" applyAlignment="0" applyProtection="0">
      <alignment vertical="center"/>
    </xf>
    <xf numFmtId="0" fontId="34" fillId="15" borderId="0" applyNumberFormat="0" applyBorder="0" applyAlignment="0" applyProtection="0">
      <alignment vertical="center"/>
    </xf>
    <xf numFmtId="0" fontId="30" fillId="9" borderId="0" applyNumberFormat="0" applyBorder="0" applyAlignment="0" applyProtection="0">
      <alignment vertical="center"/>
    </xf>
    <xf numFmtId="0" fontId="30" fillId="26" borderId="0" applyNumberFormat="0" applyBorder="0" applyAlignment="0" applyProtection="0">
      <alignment vertical="center"/>
    </xf>
    <xf numFmtId="0" fontId="34" fillId="20" borderId="0" applyNumberFormat="0" applyBorder="0" applyAlignment="0" applyProtection="0">
      <alignment vertical="center"/>
    </xf>
    <xf numFmtId="0" fontId="30" fillId="2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34" fillId="25" borderId="0" applyNumberFormat="0" applyBorder="0" applyAlignment="0" applyProtection="0">
      <alignment vertical="center"/>
    </xf>
    <xf numFmtId="0" fontId="34" fillId="13" borderId="0" applyNumberFormat="0" applyBorder="0" applyAlignment="0" applyProtection="0">
      <alignment vertical="center"/>
    </xf>
    <xf numFmtId="0" fontId="30" fillId="38" borderId="0" applyNumberFormat="0" applyBorder="0" applyAlignment="0" applyProtection="0">
      <alignment vertical="center"/>
    </xf>
    <xf numFmtId="0" fontId="30" fillId="37" borderId="0" applyNumberFormat="0" applyBorder="0" applyAlignment="0" applyProtection="0">
      <alignment vertical="center"/>
    </xf>
    <xf numFmtId="0" fontId="34" fillId="17" borderId="0" applyNumberFormat="0" applyBorder="0" applyAlignment="0" applyProtection="0">
      <alignment vertical="center"/>
    </xf>
    <xf numFmtId="0" fontId="34" fillId="36" borderId="0" applyNumberFormat="0" applyBorder="0" applyAlignment="0" applyProtection="0">
      <alignment vertical="center"/>
    </xf>
    <xf numFmtId="0" fontId="30" fillId="32" borderId="0" applyNumberFormat="0" applyBorder="0" applyAlignment="0" applyProtection="0">
      <alignment vertical="center"/>
    </xf>
    <xf numFmtId="0" fontId="34" fillId="39" borderId="0" applyNumberFormat="0" applyBorder="0" applyAlignment="0" applyProtection="0">
      <alignment vertical="center"/>
    </xf>
    <xf numFmtId="0" fontId="34" fillId="12" borderId="0" applyNumberFormat="0" applyBorder="0" applyAlignment="0" applyProtection="0">
      <alignment vertical="center"/>
    </xf>
    <xf numFmtId="0" fontId="30" fillId="31" borderId="0" applyNumberFormat="0" applyBorder="0" applyAlignment="0" applyProtection="0">
      <alignment vertical="center"/>
    </xf>
    <xf numFmtId="0" fontId="34" fillId="35" borderId="0" applyNumberFormat="0" applyBorder="0" applyAlignment="0" applyProtection="0">
      <alignment vertical="center"/>
    </xf>
    <xf numFmtId="0" fontId="35" fillId="0" borderId="0">
      <alignment vertical="center"/>
    </xf>
  </cellStyleXfs>
  <cellXfs count="294">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1"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4" xfId="0" applyFont="1" applyFill="1" applyBorder="1" applyAlignment="1">
      <alignment horizontal="left" vertical="top" wrapText="1"/>
    </xf>
    <xf numFmtId="0" fontId="6" fillId="0" borderId="0" xfId="0" applyFont="1" applyFill="1" applyAlignment="1">
      <alignment horizontal="left" vertical="top"/>
    </xf>
    <xf numFmtId="0" fontId="6" fillId="0" borderId="4" xfId="0" applyFont="1" applyFill="1" applyBorder="1" applyAlignment="1">
      <alignment horizontal="left" vertical="top"/>
    </xf>
    <xf numFmtId="0" fontId="6" fillId="0" borderId="5" xfId="0" applyFont="1" applyFill="1" applyBorder="1" applyAlignment="1">
      <alignment horizontal="left" vertical="top"/>
    </xf>
    <xf numFmtId="0" fontId="6" fillId="0" borderId="6" xfId="0" applyFont="1" applyFill="1" applyBorder="1" applyAlignment="1">
      <alignment horizontal="left" vertical="top"/>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0" xfId="0" applyFont="1" applyFill="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1" fillId="4" borderId="9"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4" borderId="10"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right" vertical="center"/>
    </xf>
    <xf numFmtId="0" fontId="1" fillId="0" borderId="0" xfId="0" applyFont="1" applyFill="1" applyAlignment="1">
      <alignment horizontal="center" vertical="center"/>
    </xf>
    <xf numFmtId="0" fontId="5" fillId="0" borderId="11" xfId="0" applyFont="1" applyFill="1" applyBorder="1" applyAlignment="1">
      <alignment horizontal="center" vertical="center"/>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0" fontId="1" fillId="0" borderId="14" xfId="0" applyFont="1" applyFill="1" applyBorder="1" applyAlignment="1">
      <alignment horizontal="left" vertical="center"/>
    </xf>
    <xf numFmtId="0" fontId="1" fillId="0" borderId="9" xfId="0" applyFont="1" applyFill="1" applyBorder="1" applyAlignment="1">
      <alignment horizontal="left" vertical="center"/>
    </xf>
    <xf numFmtId="0" fontId="1" fillId="0" borderId="13" xfId="0" applyFont="1" applyFill="1" applyBorder="1" applyAlignment="1">
      <alignment horizontal="left" vertical="center"/>
    </xf>
    <xf numFmtId="0" fontId="1" fillId="0" borderId="10" xfId="0" applyFont="1" applyFill="1" applyBorder="1" applyAlignment="1">
      <alignment horizontal="left" vertical="center"/>
    </xf>
    <xf numFmtId="0" fontId="4" fillId="3" borderId="11" xfId="0" applyFont="1" applyFill="1" applyBorder="1" applyAlignment="1">
      <alignment horizontal="center" vertical="center"/>
    </xf>
    <xf numFmtId="0" fontId="6" fillId="0" borderId="14"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7" fillId="0" borderId="0" xfId="0" applyFont="1" applyFill="1" applyAlignment="1">
      <alignment vertical="center"/>
    </xf>
    <xf numFmtId="0" fontId="8" fillId="5" borderId="0" xfId="0" applyFont="1" applyFill="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1" xfId="0" applyFont="1" applyFill="1" applyBorder="1" applyAlignment="1">
      <alignment horizontal="left" vertical="center"/>
    </xf>
    <xf numFmtId="0" fontId="7" fillId="6" borderId="2" xfId="0" applyFont="1" applyFill="1" applyBorder="1" applyAlignment="1" applyProtection="1">
      <alignment horizontal="center" vertical="center"/>
      <protection locked="0"/>
    </xf>
    <xf numFmtId="0" fontId="11" fillId="0" borderId="3" xfId="0" applyFont="1" applyFill="1" applyBorder="1" applyAlignment="1">
      <alignment horizontal="right" vertical="top"/>
    </xf>
    <xf numFmtId="0" fontId="7" fillId="0"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xf>
    <xf numFmtId="0" fontId="7" fillId="6" borderId="15" xfId="0" applyFont="1" applyFill="1" applyBorder="1" applyAlignment="1" applyProtection="1">
      <alignment horizontal="center" vertical="center"/>
      <protection locked="0"/>
    </xf>
    <xf numFmtId="0" fontId="12" fillId="0" borderId="16" xfId="0" applyFont="1" applyFill="1" applyBorder="1" applyAlignment="1">
      <alignment horizontal="left" vertical="center"/>
    </xf>
    <xf numFmtId="0" fontId="12" fillId="0" borderId="3" xfId="0" applyFont="1" applyFill="1" applyBorder="1" applyAlignment="1">
      <alignment horizontal="left" vertical="center"/>
    </xf>
    <xf numFmtId="0" fontId="12" fillId="0" borderId="17" xfId="0" applyFont="1" applyFill="1" applyBorder="1" applyAlignment="1">
      <alignment horizontal="left" vertical="center"/>
    </xf>
    <xf numFmtId="0" fontId="7" fillId="0" borderId="18" xfId="0" applyFont="1" applyFill="1" applyBorder="1" applyAlignment="1">
      <alignment horizontal="left" vertical="center"/>
    </xf>
    <xf numFmtId="0" fontId="7" fillId="6" borderId="19" xfId="0" applyFont="1" applyFill="1" applyBorder="1" applyAlignment="1" applyProtection="1">
      <alignment horizontal="center" vertical="center"/>
      <protection locked="0"/>
    </xf>
    <xf numFmtId="0" fontId="7" fillId="0" borderId="20" xfId="0" applyFont="1" applyFill="1" applyBorder="1" applyAlignment="1">
      <alignment horizontal="left" vertical="center"/>
    </xf>
    <xf numFmtId="0" fontId="7" fillId="6" borderId="21" xfId="0" applyFont="1" applyFill="1" applyBorder="1" applyAlignment="1" applyProtection="1">
      <alignment horizontal="center" vertical="center"/>
      <protection locked="0"/>
    </xf>
    <xf numFmtId="0" fontId="7" fillId="6" borderId="22" xfId="0" applyFont="1" applyFill="1" applyBorder="1" applyAlignment="1" applyProtection="1">
      <alignment horizontal="center" vertical="center"/>
      <protection locked="0"/>
    </xf>
    <xf numFmtId="0" fontId="7" fillId="6" borderId="23" xfId="0" applyFont="1" applyFill="1" applyBorder="1" applyAlignment="1" applyProtection="1">
      <alignment horizontal="center" vertical="center"/>
      <protection locked="0"/>
    </xf>
    <xf numFmtId="0" fontId="7" fillId="7" borderId="1" xfId="0" applyFont="1" applyFill="1" applyBorder="1" applyAlignment="1">
      <alignment horizontal="center" vertical="center"/>
    </xf>
    <xf numFmtId="0" fontId="7" fillId="7" borderId="24" xfId="0" applyFont="1" applyFill="1" applyBorder="1" applyAlignment="1">
      <alignment horizontal="center" vertical="center"/>
    </xf>
    <xf numFmtId="0" fontId="9" fillId="0" borderId="0" xfId="0" applyFont="1" applyFill="1" applyAlignment="1">
      <alignment horizontal="left" vertical="top"/>
    </xf>
    <xf numFmtId="0" fontId="11" fillId="0" borderId="8" xfId="0" applyFont="1" applyFill="1" applyBorder="1" applyAlignment="1">
      <alignment horizontal="right" vertical="top"/>
    </xf>
    <xf numFmtId="0" fontId="13" fillId="0" borderId="0" xfId="0" applyFont="1" applyFill="1" applyAlignment="1">
      <alignment horizontal="left" vertical="top"/>
    </xf>
    <xf numFmtId="0" fontId="7" fillId="0" borderId="6" xfId="0" applyFont="1" applyFill="1" applyBorder="1" applyAlignment="1">
      <alignment horizontal="center" vertical="center"/>
    </xf>
    <xf numFmtId="0" fontId="7" fillId="2" borderId="11" xfId="0" applyFont="1" applyFill="1" applyBorder="1" applyAlignment="1">
      <alignment horizontal="left" vertical="center" wrapText="1"/>
    </xf>
    <xf numFmtId="0" fontId="7" fillId="2" borderId="1" xfId="0" applyFont="1" applyFill="1" applyBorder="1" applyAlignment="1">
      <alignment horizontal="left" vertical="center"/>
    </xf>
    <xf numFmtId="0" fontId="9" fillId="2" borderId="11" xfId="0" applyFont="1" applyFill="1" applyBorder="1" applyAlignment="1">
      <alignment horizontal="left" vertical="center" wrapText="1"/>
    </xf>
    <xf numFmtId="0" fontId="7" fillId="6" borderId="1" xfId="0" applyFont="1" applyFill="1" applyBorder="1" applyAlignment="1" applyProtection="1">
      <alignment horizontal="left" vertical="center"/>
      <protection locked="0"/>
    </xf>
    <xf numFmtId="0" fontId="7" fillId="2" borderId="11" xfId="0" applyFont="1" applyFill="1" applyBorder="1" applyAlignment="1">
      <alignment horizontal="left" vertical="center"/>
    </xf>
    <xf numFmtId="0" fontId="10" fillId="2" borderId="11"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27" xfId="0" applyFont="1" applyFill="1" applyBorder="1" applyAlignment="1">
      <alignment horizontal="left" vertical="center"/>
    </xf>
    <xf numFmtId="0" fontId="7" fillId="0" borderId="21" xfId="0" applyFont="1" applyFill="1" applyBorder="1" applyAlignment="1">
      <alignment horizontal="left" vertical="center"/>
    </xf>
    <xf numFmtId="0" fontId="7" fillId="0" borderId="28" xfId="0" applyFont="1" applyFill="1" applyBorder="1" applyAlignment="1">
      <alignment horizontal="left" vertical="center"/>
    </xf>
    <xf numFmtId="0" fontId="7" fillId="0" borderId="29" xfId="0" applyFont="1" applyFill="1" applyBorder="1" applyAlignment="1">
      <alignment horizontal="right" vertical="center"/>
    </xf>
    <xf numFmtId="0" fontId="7" fillId="0" borderId="4" xfId="0" applyFont="1" applyFill="1" applyBorder="1" applyAlignment="1">
      <alignment horizontal="left" vertical="center"/>
    </xf>
    <xf numFmtId="0" fontId="7" fillId="0" borderId="0" xfId="0" applyFont="1" applyFill="1" applyAlignment="1">
      <alignment horizontal="left" vertical="center"/>
    </xf>
    <xf numFmtId="0" fontId="7" fillId="0" borderId="4" xfId="0" applyFont="1" applyFill="1" applyBorder="1" applyAlignment="1">
      <alignment horizontal="left" vertical="center" wrapText="1"/>
    </xf>
    <xf numFmtId="0" fontId="7" fillId="0" borderId="0" xfId="0" applyFont="1" applyFill="1" applyAlignment="1">
      <alignment horizontal="left" vertical="center" wrapText="1"/>
    </xf>
    <xf numFmtId="0" fontId="14" fillId="0" borderId="30" xfId="0"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0" borderId="6" xfId="0" applyFont="1" applyFill="1" applyBorder="1" applyAlignment="1">
      <alignment vertical="center"/>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5" borderId="2"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3" xfId="0" applyFont="1" applyFill="1" applyBorder="1" applyAlignment="1">
      <alignment horizontal="center" vertical="center"/>
    </xf>
    <xf numFmtId="0" fontId="14" fillId="5" borderId="31" xfId="0" applyFont="1" applyFill="1" applyBorder="1" applyAlignment="1">
      <alignment vertical="center"/>
    </xf>
    <xf numFmtId="0" fontId="14" fillId="5" borderId="32" xfId="0" applyFont="1" applyFill="1" applyBorder="1" applyAlignment="1">
      <alignment vertical="center"/>
    </xf>
    <xf numFmtId="0" fontId="7" fillId="0" borderId="33" xfId="0" applyFont="1" applyFill="1" applyBorder="1" applyAlignment="1">
      <alignment horizontal="center" vertical="center"/>
    </xf>
    <xf numFmtId="0" fontId="14" fillId="5" borderId="34" xfId="0" applyFont="1" applyFill="1" applyBorder="1" applyAlignment="1">
      <alignment vertical="center"/>
    </xf>
    <xf numFmtId="0" fontId="14" fillId="5" borderId="35" xfId="0" applyFont="1" applyFill="1" applyBorder="1" applyAlignment="1">
      <alignment vertical="center"/>
    </xf>
    <xf numFmtId="0" fontId="7" fillId="0" borderId="34" xfId="0" applyFont="1" applyFill="1" applyBorder="1" applyAlignment="1">
      <alignment horizontal="center" vertical="center"/>
    </xf>
    <xf numFmtId="0" fontId="7" fillId="0" borderId="36" xfId="0" applyFont="1" applyFill="1" applyBorder="1" applyAlignment="1">
      <alignment horizontal="center" vertical="center"/>
    </xf>
    <xf numFmtId="0" fontId="14" fillId="5" borderId="37" xfId="0" applyFont="1" applyFill="1" applyBorder="1" applyAlignment="1">
      <alignment vertical="center"/>
    </xf>
    <xf numFmtId="0" fontId="14" fillId="5" borderId="38" xfId="0" applyFont="1" applyFill="1" applyBorder="1" applyAlignment="1">
      <alignment vertical="center"/>
    </xf>
    <xf numFmtId="0" fontId="7" fillId="0" borderId="37" xfId="0" applyFont="1" applyFill="1" applyBorder="1" applyAlignment="1">
      <alignment horizontal="center" vertical="center"/>
    </xf>
    <xf numFmtId="0" fontId="7" fillId="0" borderId="39" xfId="0" applyFont="1" applyFill="1" applyBorder="1" applyAlignment="1">
      <alignment horizontal="center" vertical="center"/>
    </xf>
    <xf numFmtId="0" fontId="7" fillId="5" borderId="40" xfId="0" applyFont="1" applyFill="1" applyBorder="1" applyAlignment="1">
      <alignment horizontal="center" vertical="center" wrapText="1"/>
    </xf>
    <xf numFmtId="0" fontId="7" fillId="5" borderId="41"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44"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1" fillId="0" borderId="0" xfId="0" applyFont="1" applyFill="1" applyAlignment="1">
      <alignment horizontal="right" vertical="top"/>
    </xf>
    <xf numFmtId="0" fontId="7" fillId="0" borderId="6" xfId="0" applyFont="1" applyFill="1" applyBorder="1" applyAlignment="1">
      <alignment horizontal="right" vertical="center"/>
    </xf>
    <xf numFmtId="0" fontId="7" fillId="0" borderId="46" xfId="0" applyFont="1" applyFill="1" applyBorder="1" applyAlignment="1">
      <alignment horizontal="left" vertical="center"/>
    </xf>
    <xf numFmtId="0" fontId="7" fillId="6" borderId="18" xfId="0" applyFont="1" applyFill="1" applyBorder="1" applyAlignment="1" applyProtection="1">
      <alignment horizontal="center" vertical="center"/>
      <protection locked="0"/>
    </xf>
    <xf numFmtId="0" fontId="7" fillId="0" borderId="47" xfId="0" applyFont="1" applyFill="1" applyBorder="1" applyAlignment="1">
      <alignment horizontal="left" vertical="center"/>
    </xf>
    <xf numFmtId="0" fontId="7" fillId="6" borderId="48" xfId="0" applyFont="1" applyFill="1" applyBorder="1" applyAlignment="1" applyProtection="1">
      <alignment horizontal="center" vertical="center"/>
      <protection locked="0"/>
    </xf>
    <xf numFmtId="0" fontId="7" fillId="0" borderId="12" xfId="0" applyFont="1" applyFill="1" applyBorder="1" applyAlignment="1">
      <alignment horizontal="left" vertical="center"/>
    </xf>
    <xf numFmtId="0" fontId="7" fillId="6" borderId="9" xfId="0" applyFont="1" applyFill="1" applyBorder="1" applyAlignment="1" applyProtection="1">
      <alignment horizontal="center" vertical="center"/>
      <protection locked="0"/>
    </xf>
    <xf numFmtId="0" fontId="7" fillId="6" borderId="49" xfId="0" applyFont="1" applyFill="1" applyBorder="1" applyAlignment="1" applyProtection="1">
      <alignment horizontal="center" vertical="center"/>
      <protection locked="0"/>
    </xf>
    <xf numFmtId="0" fontId="7" fillId="0" borderId="12" xfId="0" applyFont="1" applyFill="1" applyBorder="1" applyAlignment="1">
      <alignment horizontal="left" vertical="center" wrapText="1"/>
    </xf>
    <xf numFmtId="0" fontId="7" fillId="6" borderId="50" xfId="0" applyFont="1" applyFill="1" applyBorder="1" applyAlignment="1" applyProtection="1">
      <alignment horizontal="center" vertical="center"/>
      <protection locked="0"/>
    </xf>
    <xf numFmtId="0" fontId="7" fillId="6" borderId="51" xfId="0" applyFont="1" applyFill="1" applyBorder="1" applyAlignment="1" applyProtection="1">
      <alignment horizontal="center" vertical="center"/>
      <protection locked="0"/>
    </xf>
    <xf numFmtId="0" fontId="7" fillId="0" borderId="13" xfId="0" applyFont="1" applyFill="1" applyBorder="1" applyAlignment="1">
      <alignment horizontal="left" vertical="center" wrapText="1"/>
    </xf>
    <xf numFmtId="0" fontId="7" fillId="7" borderId="11" xfId="0" applyFont="1" applyFill="1" applyBorder="1" applyAlignment="1">
      <alignment horizontal="center" vertical="center"/>
    </xf>
    <xf numFmtId="0" fontId="7" fillId="0" borderId="14" xfId="0" applyFont="1" applyFill="1" applyBorder="1" applyAlignment="1">
      <alignment horizontal="left" vertical="center" wrapText="1"/>
    </xf>
    <xf numFmtId="0" fontId="14" fillId="0" borderId="25" xfId="0" applyFont="1" applyFill="1" applyBorder="1" applyAlignment="1">
      <alignment horizontal="center"/>
    </xf>
    <xf numFmtId="0" fontId="7" fillId="6" borderId="52" xfId="0" applyFont="1" applyFill="1" applyBorder="1" applyAlignment="1" applyProtection="1">
      <alignment horizontal="center" vertical="center"/>
      <protection locked="0"/>
    </xf>
    <xf numFmtId="0" fontId="14" fillId="0" borderId="26" xfId="0" applyFont="1" applyFill="1" applyBorder="1" applyAlignment="1">
      <alignment horizontal="center"/>
    </xf>
    <xf numFmtId="0" fontId="14" fillId="0" borderId="53"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55" xfId="0" applyFont="1" applyFill="1" applyBorder="1" applyAlignment="1">
      <alignment horizontal="center" vertical="center"/>
    </xf>
    <xf numFmtId="0" fontId="7" fillId="5" borderId="56" xfId="0" applyFont="1" applyFill="1" applyBorder="1" applyAlignment="1">
      <alignment horizontal="center" vertical="center" wrapText="1"/>
    </xf>
    <xf numFmtId="0" fontId="16" fillId="0" borderId="8" xfId="0" applyFont="1" applyFill="1" applyBorder="1" applyAlignment="1">
      <alignment horizontal="center" wrapText="1"/>
    </xf>
    <xf numFmtId="0" fontId="16" fillId="0" borderId="57" xfId="0" applyFont="1" applyFill="1" applyBorder="1" applyAlignment="1">
      <alignment horizontal="center" wrapText="1"/>
    </xf>
    <xf numFmtId="0" fontId="16" fillId="0" borderId="0" xfId="0" applyFont="1" applyFill="1" applyAlignment="1">
      <alignment horizontal="center" wrapText="1"/>
    </xf>
    <xf numFmtId="0" fontId="16" fillId="0" borderId="58" xfId="0" applyFont="1" applyFill="1" applyBorder="1" applyAlignment="1">
      <alignment horizontal="center" wrapText="1"/>
    </xf>
    <xf numFmtId="0" fontId="16" fillId="0" borderId="45" xfId="0" applyFont="1" applyFill="1" applyBorder="1" applyAlignment="1">
      <alignment horizontal="center" wrapText="1"/>
    </xf>
    <xf numFmtId="0" fontId="16" fillId="0" borderId="59" xfId="0" applyFont="1" applyFill="1" applyBorder="1" applyAlignment="1">
      <alignment horizontal="center" wrapText="1"/>
    </xf>
    <xf numFmtId="0" fontId="17" fillId="0" borderId="0" xfId="13" applyFont="1">
      <alignment vertical="center"/>
    </xf>
    <xf numFmtId="0" fontId="17" fillId="0" borderId="0" xfId="13" applyFont="1" applyAlignment="1">
      <alignment horizontal="center" vertical="center"/>
    </xf>
    <xf numFmtId="0" fontId="18" fillId="0" borderId="0" xfId="8" applyFont="1" applyAlignment="1" applyProtection="1">
      <alignment vertical="center"/>
    </xf>
    <xf numFmtId="0" fontId="19" fillId="0" borderId="0" xfId="13" applyFont="1" applyAlignment="1">
      <alignment horizontal="center" vertical="center"/>
    </xf>
    <xf numFmtId="0" fontId="17" fillId="8" borderId="1" xfId="13" applyFont="1" applyFill="1" applyBorder="1" applyAlignment="1">
      <alignment horizontal="center" vertical="center"/>
    </xf>
    <xf numFmtId="0" fontId="17" fillId="8" borderId="7" xfId="13" applyFont="1" applyFill="1" applyBorder="1" applyAlignment="1">
      <alignment horizontal="center" vertical="center"/>
    </xf>
    <xf numFmtId="0" fontId="17" fillId="8" borderId="8" xfId="13" applyFont="1" applyFill="1" applyBorder="1" applyAlignment="1">
      <alignment horizontal="center" vertical="center"/>
    </xf>
    <xf numFmtId="0" fontId="17" fillId="8" borderId="5" xfId="13" applyFont="1" applyFill="1" applyBorder="1" applyAlignment="1">
      <alignment horizontal="center" vertical="center"/>
    </xf>
    <xf numFmtId="0" fontId="17" fillId="8" borderId="6" xfId="13" applyFont="1" applyFill="1" applyBorder="1" applyAlignment="1">
      <alignment horizontal="center" vertical="center"/>
    </xf>
    <xf numFmtId="0" fontId="17" fillId="8" borderId="7" xfId="13" applyFont="1" applyFill="1" applyBorder="1" applyAlignment="1">
      <alignment horizontal="center" vertical="center" textRotation="255" wrapText="1"/>
    </xf>
    <xf numFmtId="0" fontId="17" fillId="8" borderId="14" xfId="13" applyFont="1" applyFill="1" applyBorder="1" applyAlignment="1">
      <alignment horizontal="center" vertical="center" textRotation="255" wrapText="1"/>
    </xf>
    <xf numFmtId="0" fontId="17" fillId="0" borderId="8" xfId="13" applyFont="1" applyBorder="1">
      <alignment vertical="center"/>
    </xf>
    <xf numFmtId="0" fontId="17" fillId="8" borderId="4" xfId="13" applyFont="1" applyFill="1" applyBorder="1" applyAlignment="1">
      <alignment horizontal="center" vertical="center" textRotation="255" wrapText="1"/>
    </xf>
    <xf numFmtId="0" fontId="17" fillId="8" borderId="12" xfId="13" applyFont="1" applyFill="1" applyBorder="1" applyAlignment="1">
      <alignment horizontal="center" vertical="center" textRotation="255" wrapText="1"/>
    </xf>
    <xf numFmtId="0" fontId="20" fillId="0" borderId="0" xfId="13" applyFont="1">
      <alignment vertical="center"/>
    </xf>
    <xf numFmtId="0" fontId="21" fillId="6" borderId="60" xfId="13" applyFont="1" applyFill="1" applyBorder="1" applyAlignment="1" applyProtection="1">
      <alignment horizontal="center" vertical="center"/>
      <protection locked="0"/>
    </xf>
    <xf numFmtId="49" fontId="17" fillId="0" borderId="0" xfId="13" applyNumberFormat="1" applyFont="1">
      <alignment vertical="center"/>
    </xf>
    <xf numFmtId="0" fontId="22" fillId="0" borderId="4" xfId="13" applyFont="1" applyBorder="1" applyAlignment="1">
      <alignment horizontal="left" vertical="top" wrapText="1"/>
    </xf>
    <xf numFmtId="0" fontId="22" fillId="0" borderId="0" xfId="13" applyFont="1" applyAlignment="1">
      <alignment horizontal="left" vertical="top" wrapText="1"/>
    </xf>
    <xf numFmtId="0" fontId="17" fillId="8" borderId="5" xfId="13" applyFont="1" applyFill="1" applyBorder="1" applyAlignment="1">
      <alignment horizontal="center" vertical="center" textRotation="255" wrapText="1"/>
    </xf>
    <xf numFmtId="0" fontId="17" fillId="8" borderId="13" xfId="13" applyFont="1" applyFill="1" applyBorder="1" applyAlignment="1">
      <alignment horizontal="center" vertical="center" textRotation="255" wrapText="1"/>
    </xf>
    <xf numFmtId="0" fontId="22" fillId="0" borderId="5" xfId="13" applyFont="1" applyBorder="1" applyAlignment="1">
      <alignment horizontal="left" vertical="top" wrapText="1"/>
    </xf>
    <xf numFmtId="0" fontId="22" fillId="0" borderId="6" xfId="13" applyFont="1" applyBorder="1" applyAlignment="1">
      <alignment horizontal="left" vertical="top" wrapText="1"/>
    </xf>
    <xf numFmtId="0" fontId="23" fillId="7" borderId="7" xfId="13" applyFont="1" applyFill="1" applyBorder="1" applyAlignment="1">
      <alignment horizontal="center" vertical="center" wrapText="1"/>
    </xf>
    <xf numFmtId="0" fontId="23" fillId="7" borderId="8" xfId="13" applyFont="1" applyFill="1" applyBorder="1" applyAlignment="1">
      <alignment horizontal="center" vertical="center"/>
    </xf>
    <xf numFmtId="0" fontId="21" fillId="6" borderId="61" xfId="13" applyFont="1" applyFill="1" applyBorder="1" applyAlignment="1" applyProtection="1">
      <alignment horizontal="center" vertical="center" wrapText="1"/>
      <protection locked="0"/>
    </xf>
    <xf numFmtId="0" fontId="23" fillId="7" borderId="4" xfId="13" applyFont="1" applyFill="1" applyBorder="1" applyAlignment="1">
      <alignment horizontal="center" vertical="center"/>
    </xf>
    <xf numFmtId="0" fontId="23" fillId="7" borderId="0" xfId="13" applyFont="1" applyFill="1" applyAlignment="1">
      <alignment horizontal="center" vertical="center"/>
    </xf>
    <xf numFmtId="0" fontId="21" fillId="6" borderId="62" xfId="13" applyFont="1" applyFill="1" applyBorder="1" applyAlignment="1" applyProtection="1">
      <alignment horizontal="center" vertical="center" wrapText="1"/>
      <protection locked="0"/>
    </xf>
    <xf numFmtId="0" fontId="23" fillId="7" borderId="5" xfId="13" applyFont="1" applyFill="1" applyBorder="1" applyAlignment="1">
      <alignment horizontal="center" vertical="center"/>
    </xf>
    <xf numFmtId="0" fontId="23" fillId="7" borderId="6" xfId="13" applyFont="1" applyFill="1" applyBorder="1" applyAlignment="1">
      <alignment horizontal="center" vertical="center"/>
    </xf>
    <xf numFmtId="0" fontId="21" fillId="6" borderId="63" xfId="13" applyFont="1" applyFill="1" applyBorder="1" applyAlignment="1" applyProtection="1">
      <alignment horizontal="center" vertical="center" wrapText="1"/>
      <protection locked="0"/>
    </xf>
    <xf numFmtId="0" fontId="24" fillId="8" borderId="7" xfId="50" applyFont="1" applyFill="1" applyBorder="1" applyAlignment="1">
      <alignment horizontal="center" vertical="center" wrapText="1"/>
    </xf>
    <xf numFmtId="0" fontId="24" fillId="8" borderId="8" xfId="50" applyFont="1" applyFill="1" applyBorder="1" applyAlignment="1">
      <alignment horizontal="center" vertical="center" wrapText="1"/>
    </xf>
    <xf numFmtId="0" fontId="23" fillId="0" borderId="7" xfId="50" applyFont="1" applyBorder="1" applyAlignment="1">
      <alignment horizontal="left" vertical="center"/>
    </xf>
    <xf numFmtId="0" fontId="24" fillId="8" borderId="4" xfId="50" applyFont="1" applyFill="1" applyBorder="1" applyAlignment="1">
      <alignment horizontal="center" vertical="center" wrapText="1"/>
    </xf>
    <xf numFmtId="0" fontId="24" fillId="8" borderId="0" xfId="50" applyFont="1" applyFill="1" applyAlignment="1">
      <alignment horizontal="center" vertical="center" wrapText="1"/>
    </xf>
    <xf numFmtId="0" fontId="23" fillId="6" borderId="4" xfId="50" applyFont="1" applyFill="1" applyBorder="1" applyAlignment="1">
      <alignment horizontal="center" vertical="center"/>
    </xf>
    <xf numFmtId="0" fontId="24" fillId="8" borderId="5" xfId="50" applyFont="1" applyFill="1" applyBorder="1" applyAlignment="1">
      <alignment horizontal="center" vertical="center" wrapText="1"/>
    </xf>
    <xf numFmtId="0" fontId="24" fillId="8" borderId="6" xfId="50" applyFont="1" applyFill="1" applyBorder="1" applyAlignment="1">
      <alignment horizontal="center" vertical="center" wrapText="1"/>
    </xf>
    <xf numFmtId="0" fontId="23" fillId="6" borderId="5" xfId="50" applyFont="1" applyFill="1" applyBorder="1" applyAlignment="1">
      <alignment horizontal="center" vertical="center"/>
    </xf>
    <xf numFmtId="0" fontId="25" fillId="0" borderId="8" xfId="13" applyFont="1" applyBorder="1">
      <alignment vertical="center"/>
    </xf>
    <xf numFmtId="0" fontId="17" fillId="8" borderId="14" xfId="13" applyFont="1" applyFill="1" applyBorder="1" applyAlignment="1">
      <alignment horizontal="center" vertical="center"/>
    </xf>
    <xf numFmtId="0" fontId="17" fillId="8" borderId="13" xfId="13" applyFont="1" applyFill="1" applyBorder="1" applyAlignment="1">
      <alignment horizontal="center" vertical="center"/>
    </xf>
    <xf numFmtId="0" fontId="23" fillId="8" borderId="1" xfId="13" applyFont="1" applyFill="1" applyBorder="1" applyAlignment="1">
      <alignment horizontal="center" vertical="center"/>
    </xf>
    <xf numFmtId="40" fontId="21" fillId="8" borderId="1" xfId="13" applyNumberFormat="1" applyFont="1" applyFill="1" applyBorder="1" applyAlignment="1">
      <alignment horizontal="right" vertical="center"/>
    </xf>
    <xf numFmtId="0" fontId="23" fillId="8" borderId="9" xfId="13" applyFont="1" applyFill="1" applyBorder="1" applyAlignment="1">
      <alignment horizontal="center" vertical="center"/>
    </xf>
    <xf numFmtId="0" fontId="26" fillId="8" borderId="64" xfId="13" applyFont="1" applyFill="1" applyBorder="1" applyAlignment="1">
      <alignment horizontal="center" vertical="center"/>
    </xf>
    <xf numFmtId="0" fontId="26" fillId="8" borderId="65" xfId="13" applyFont="1" applyFill="1" applyBorder="1" applyAlignment="1">
      <alignment horizontal="center" vertical="center"/>
    </xf>
    <xf numFmtId="40" fontId="21" fillId="8" borderId="65" xfId="1" applyNumberFormat="1" applyFont="1" applyFill="1" applyBorder="1" applyAlignment="1">
      <alignment horizontal="right" vertical="center"/>
    </xf>
    <xf numFmtId="0" fontId="26" fillId="8" borderId="66" xfId="13" applyFont="1" applyFill="1" applyBorder="1" applyAlignment="1">
      <alignment horizontal="center" vertical="center"/>
    </xf>
    <xf numFmtId="0" fontId="26" fillId="8" borderId="67" xfId="13" applyFont="1" applyFill="1" applyBorder="1" applyAlignment="1">
      <alignment horizontal="center" vertical="center"/>
    </xf>
    <xf numFmtId="40" fontId="21" fillId="8" borderId="67" xfId="1" applyNumberFormat="1" applyFont="1" applyFill="1" applyBorder="1" applyAlignment="1">
      <alignment horizontal="right" vertical="center"/>
    </xf>
    <xf numFmtId="0" fontId="17" fillId="0" borderId="6" xfId="13" applyFont="1" applyBorder="1">
      <alignment vertical="center"/>
    </xf>
    <xf numFmtId="0" fontId="17" fillId="0" borderId="6" xfId="13" applyFont="1" applyBorder="1" applyAlignment="1">
      <alignment horizontal="center" vertical="center"/>
    </xf>
    <xf numFmtId="0" fontId="17" fillId="8" borderId="7" xfId="50" applyFont="1" applyFill="1" applyBorder="1" applyAlignment="1">
      <alignment horizontal="center" vertical="center" wrapText="1"/>
    </xf>
    <xf numFmtId="0" fontId="17" fillId="8" borderId="8" xfId="50" applyFont="1" applyFill="1" applyBorder="1" applyAlignment="1">
      <alignment horizontal="center" vertical="center" wrapText="1"/>
    </xf>
    <xf numFmtId="0" fontId="17" fillId="8" borderId="4" xfId="50" applyFont="1" applyFill="1" applyBorder="1" applyAlignment="1">
      <alignment horizontal="center" vertical="center" wrapText="1"/>
    </xf>
    <xf numFmtId="0" fontId="17" fillId="8" borderId="0" xfId="50" applyFont="1" applyFill="1" applyAlignment="1">
      <alignment horizontal="center" vertical="center" wrapText="1"/>
    </xf>
    <xf numFmtId="0" fontId="21" fillId="6" borderId="1" xfId="13" applyFont="1" applyFill="1" applyBorder="1" applyAlignment="1">
      <alignment horizontal="left" vertical="center" indent="1"/>
    </xf>
    <xf numFmtId="0" fontId="21" fillId="6" borderId="9" xfId="13" applyFont="1" applyFill="1" applyBorder="1" applyAlignment="1">
      <alignment horizontal="left" vertical="center" indent="1"/>
    </xf>
    <xf numFmtId="0" fontId="21" fillId="6" borderId="68" xfId="13" applyFont="1" applyFill="1" applyBorder="1" applyAlignment="1" applyProtection="1">
      <alignment horizontal="center" vertical="center"/>
      <protection locked="0"/>
    </xf>
    <xf numFmtId="0" fontId="21" fillId="6" borderId="69" xfId="13" applyFont="1" applyFill="1" applyBorder="1" applyAlignment="1" applyProtection="1">
      <alignment horizontal="center" vertical="center"/>
      <protection locked="0"/>
    </xf>
    <xf numFmtId="0" fontId="21" fillId="6" borderId="70" xfId="13" applyFont="1" applyFill="1" applyBorder="1" applyAlignment="1" applyProtection="1">
      <alignment horizontal="center" vertical="center"/>
      <protection locked="0"/>
    </xf>
    <xf numFmtId="0" fontId="27" fillId="0" borderId="8" xfId="13" applyFont="1" applyBorder="1">
      <alignment vertical="center"/>
    </xf>
    <xf numFmtId="0" fontId="21" fillId="6" borderId="71" xfId="13" applyFont="1" applyFill="1" applyBorder="1" applyAlignment="1" applyProtection="1">
      <alignment horizontal="center" vertical="center"/>
      <protection locked="0"/>
    </xf>
    <xf numFmtId="0" fontId="21" fillId="6" borderId="72" xfId="13" applyFont="1" applyFill="1" applyBorder="1" applyAlignment="1" applyProtection="1">
      <alignment horizontal="center" vertical="center"/>
      <protection locked="0"/>
    </xf>
    <xf numFmtId="0" fontId="21" fillId="6" borderId="73" xfId="13" applyFont="1" applyFill="1" applyBorder="1" applyAlignment="1" applyProtection="1">
      <alignment horizontal="center" vertical="center"/>
      <protection locked="0"/>
    </xf>
    <xf numFmtId="0" fontId="20" fillId="0" borderId="6" xfId="13" applyFont="1" applyBorder="1">
      <alignment vertical="center"/>
    </xf>
    <xf numFmtId="0" fontId="21" fillId="6" borderId="74" xfId="13" applyFont="1" applyFill="1" applyBorder="1" applyAlignment="1" applyProtection="1">
      <alignment horizontal="center" vertical="center" wrapText="1"/>
      <protection locked="0"/>
    </xf>
    <xf numFmtId="0" fontId="23" fillId="0" borderId="0" xfId="13" applyFont="1" applyAlignment="1">
      <alignment horizontal="left" vertical="top" wrapText="1"/>
    </xf>
    <xf numFmtId="0" fontId="17" fillId="0" borderId="0" xfId="13" applyFont="1" applyAlignment="1">
      <alignment horizontal="left" vertical="top"/>
    </xf>
    <xf numFmtId="0" fontId="21" fillId="6" borderId="75" xfId="13" applyFont="1" applyFill="1" applyBorder="1" applyAlignment="1" applyProtection="1">
      <alignment horizontal="center" vertical="center" wrapText="1"/>
      <protection locked="0"/>
    </xf>
    <xf numFmtId="0" fontId="21" fillId="6" borderId="76" xfId="13" applyFont="1" applyFill="1" applyBorder="1" applyAlignment="1" applyProtection="1">
      <alignment horizontal="center" vertical="center" wrapText="1"/>
      <protection locked="0"/>
    </xf>
    <xf numFmtId="0" fontId="23" fillId="0" borderId="8" xfId="50" applyFont="1" applyBorder="1">
      <alignment vertical="center"/>
    </xf>
    <xf numFmtId="0" fontId="23" fillId="0" borderId="8" xfId="13" applyFont="1" applyBorder="1" applyAlignment="1">
      <alignment horizontal="left" vertical="top" wrapText="1"/>
    </xf>
    <xf numFmtId="0" fontId="23" fillId="0" borderId="8" xfId="13" applyFont="1" applyBorder="1" applyAlignment="1">
      <alignment horizontal="left" vertical="top"/>
    </xf>
    <xf numFmtId="0" fontId="23" fillId="6" borderId="0" xfId="50" applyFont="1" applyFill="1" applyAlignment="1">
      <alignment horizontal="center" vertical="center"/>
    </xf>
    <xf numFmtId="0" fontId="23" fillId="6" borderId="6" xfId="50" applyFont="1" applyFill="1" applyBorder="1" applyAlignment="1">
      <alignment horizontal="center" vertical="center"/>
    </xf>
    <xf numFmtId="0" fontId="17" fillId="8" borderId="1" xfId="13" applyFont="1" applyFill="1" applyBorder="1" applyAlignment="1">
      <alignment horizontal="center" vertical="center" wrapText="1"/>
    </xf>
    <xf numFmtId="38" fontId="21" fillId="8" borderId="1" xfId="1" applyNumberFormat="1" applyFont="1" applyFill="1" applyBorder="1" applyAlignment="1" applyProtection="1">
      <alignment horizontal="right" vertical="center"/>
    </xf>
    <xf numFmtId="38" fontId="21" fillId="8" borderId="65" xfId="13" applyNumberFormat="1" applyFont="1" applyFill="1" applyBorder="1" applyAlignment="1">
      <alignment horizontal="right" vertical="center"/>
    </xf>
    <xf numFmtId="0" fontId="21" fillId="8" borderId="67" xfId="13" applyFont="1" applyFill="1" applyBorder="1" applyAlignment="1">
      <alignment horizontal="right" vertical="center"/>
    </xf>
    <xf numFmtId="0" fontId="17" fillId="8" borderId="14" xfId="50" applyFont="1" applyFill="1" applyBorder="1" applyAlignment="1">
      <alignment horizontal="center" vertical="center" wrapText="1"/>
    </xf>
    <xf numFmtId="0" fontId="24" fillId="0" borderId="1" xfId="13" applyFont="1" applyBorder="1" applyAlignment="1">
      <alignment horizontal="center" vertical="center" textRotation="255" wrapText="1" shrinkToFit="1"/>
    </xf>
    <xf numFmtId="0" fontId="23" fillId="0" borderId="7" xfId="13" applyFont="1" applyBorder="1" applyAlignment="1">
      <alignment horizontal="left" vertical="top" wrapText="1"/>
    </xf>
    <xf numFmtId="0" fontId="17" fillId="8" borderId="12" xfId="50" applyFont="1" applyFill="1" applyBorder="1" applyAlignment="1">
      <alignment horizontal="center" vertical="center" wrapText="1"/>
    </xf>
    <xf numFmtId="0" fontId="23" fillId="0" borderId="4" xfId="13" applyFont="1" applyBorder="1" applyAlignment="1">
      <alignment horizontal="left" vertical="top" wrapText="1"/>
    </xf>
    <xf numFmtId="0" fontId="23" fillId="0" borderId="0" xfId="13" applyFont="1" applyAlignment="1">
      <alignment horizontal="left" vertical="top"/>
    </xf>
    <xf numFmtId="0" fontId="17" fillId="0" borderId="7" xfId="13" applyFont="1" applyBorder="1">
      <alignment vertical="center"/>
    </xf>
    <xf numFmtId="0" fontId="17" fillId="0" borderId="4" xfId="13" applyFont="1" applyBorder="1">
      <alignment vertical="center"/>
    </xf>
    <xf numFmtId="0" fontId="22" fillId="0" borderId="12" xfId="13" applyFont="1" applyBorder="1" applyAlignment="1">
      <alignment horizontal="left" vertical="top" wrapText="1"/>
    </xf>
    <xf numFmtId="0" fontId="22" fillId="0" borderId="13" xfId="13" applyFont="1" applyBorder="1" applyAlignment="1">
      <alignment horizontal="left" vertical="top" wrapText="1"/>
    </xf>
    <xf numFmtId="0" fontId="17" fillId="0" borderId="5" xfId="13" applyFont="1" applyBorder="1">
      <alignment vertical="center"/>
    </xf>
    <xf numFmtId="0" fontId="17" fillId="0" borderId="0" xfId="13" applyFont="1" applyAlignment="1">
      <alignment horizontal="center" vertical="center" textRotation="255" wrapText="1"/>
    </xf>
    <xf numFmtId="0" fontId="23" fillId="0" borderId="8" xfId="13" applyFont="1" applyBorder="1" applyAlignment="1">
      <alignment horizontal="center" vertical="center" textRotation="255" wrapText="1"/>
    </xf>
    <xf numFmtId="0" fontId="23" fillId="0" borderId="8" xfId="13" applyFont="1" applyBorder="1">
      <alignment vertical="center"/>
    </xf>
    <xf numFmtId="0" fontId="23" fillId="0" borderId="8" xfId="13" applyFont="1" applyBorder="1" applyAlignment="1">
      <alignment horizontal="center" vertical="center"/>
    </xf>
    <xf numFmtId="0" fontId="17" fillId="0" borderId="8" xfId="13" applyFont="1" applyBorder="1" applyAlignment="1">
      <alignment horizontal="center" vertical="center" textRotation="255" wrapText="1"/>
    </xf>
    <xf numFmtId="0" fontId="17" fillId="0" borderId="8" xfId="13" applyFont="1" applyBorder="1" applyAlignment="1">
      <alignment horizontal="center" vertical="center"/>
    </xf>
    <xf numFmtId="0" fontId="17" fillId="8" borderId="9" xfId="13" applyFont="1" applyFill="1" applyBorder="1" applyAlignment="1">
      <alignment horizontal="center" vertical="center"/>
    </xf>
    <xf numFmtId="0" fontId="21" fillId="8" borderId="65" xfId="13" applyFont="1" applyFill="1" applyBorder="1" applyAlignment="1">
      <alignment horizontal="right" vertical="center"/>
    </xf>
    <xf numFmtId="0" fontId="21" fillId="8" borderId="65" xfId="13" applyFont="1" applyFill="1" applyBorder="1" applyAlignment="1">
      <alignment horizontal="center" vertical="center"/>
    </xf>
    <xf numFmtId="0" fontId="21" fillId="8" borderId="77" xfId="13" applyFont="1" applyFill="1" applyBorder="1" applyAlignment="1">
      <alignment horizontal="center" vertical="center"/>
    </xf>
    <xf numFmtId="0" fontId="21" fillId="8" borderId="67" xfId="13" applyFont="1" applyFill="1" applyBorder="1" applyAlignment="1">
      <alignment horizontal="center" vertical="center"/>
    </xf>
    <xf numFmtId="0" fontId="21" fillId="8" borderId="78" xfId="13" applyFont="1" applyFill="1" applyBorder="1" applyAlignment="1">
      <alignment horizontal="center" vertical="center"/>
    </xf>
    <xf numFmtId="179" fontId="17" fillId="6" borderId="0" xfId="13" applyNumberFormat="1" applyFont="1" applyFill="1" applyAlignment="1">
      <alignment horizontal="right" vertical="center"/>
    </xf>
    <xf numFmtId="0" fontId="17" fillId="0" borderId="6" xfId="13" applyFont="1" applyBorder="1" applyAlignment="1">
      <alignment horizontal="right" vertical="center"/>
    </xf>
    <xf numFmtId="0" fontId="28" fillId="0" borderId="0" xfId="13" applyFont="1">
      <alignment vertical="center"/>
    </xf>
    <xf numFmtId="0" fontId="21" fillId="8" borderId="64" xfId="13" applyFont="1" applyFill="1" applyBorder="1" applyAlignment="1">
      <alignment horizontal="center" vertical="center" wrapText="1"/>
    </xf>
    <xf numFmtId="0" fontId="21" fillId="8" borderId="79" xfId="13" applyFont="1" applyFill="1" applyBorder="1" applyAlignment="1">
      <alignment horizontal="center" vertical="center"/>
    </xf>
    <xf numFmtId="0" fontId="21" fillId="8" borderId="1" xfId="13" applyFont="1" applyFill="1" applyBorder="1" applyAlignment="1">
      <alignment horizontal="center" vertical="center"/>
    </xf>
    <xf numFmtId="2" fontId="21" fillId="8" borderId="79" xfId="13" applyNumberFormat="1" applyFont="1" applyFill="1" applyBorder="1" applyAlignment="1">
      <alignment horizontal="right" vertical="center"/>
    </xf>
    <xf numFmtId="2" fontId="21" fillId="8" borderId="1" xfId="13" applyNumberFormat="1" applyFont="1" applyFill="1" applyBorder="1" applyAlignment="1">
      <alignment horizontal="right" vertical="center"/>
    </xf>
    <xf numFmtId="2" fontId="21" fillId="8" borderId="66" xfId="13" applyNumberFormat="1" applyFont="1" applyFill="1" applyBorder="1" applyAlignment="1">
      <alignment horizontal="right" vertical="center"/>
    </xf>
    <xf numFmtId="2" fontId="21" fillId="8" borderId="67" xfId="13" applyNumberFormat="1" applyFont="1" applyFill="1" applyBorder="1" applyAlignment="1">
      <alignment horizontal="right" vertical="center"/>
    </xf>
    <xf numFmtId="0" fontId="17" fillId="0" borderId="14" xfId="13" applyFont="1" applyBorder="1">
      <alignment vertical="center"/>
    </xf>
    <xf numFmtId="0" fontId="17" fillId="0" borderId="13" xfId="13" applyFont="1" applyBorder="1">
      <alignment vertical="center"/>
    </xf>
    <xf numFmtId="0" fontId="17" fillId="0" borderId="12" xfId="13" applyFont="1" applyBorder="1">
      <alignment vertical="center"/>
    </xf>
    <xf numFmtId="0" fontId="20" fillId="0" borderId="0" xfId="13" applyFont="1" applyAlignment="1">
      <alignment horizontal="center" vertical="center"/>
    </xf>
    <xf numFmtId="0" fontId="20" fillId="0" borderId="12" xfId="13" applyFont="1" applyBorder="1" applyAlignment="1">
      <alignment horizontal="center" vertical="center"/>
    </xf>
    <xf numFmtId="0" fontId="17" fillId="0" borderId="12" xfId="13" applyFont="1" applyBorder="1" applyAlignment="1">
      <alignment horizontal="left" vertical="center"/>
    </xf>
    <xf numFmtId="0" fontId="17" fillId="0" borderId="13" xfId="13" applyFont="1" applyBorder="1" applyAlignment="1">
      <alignment horizontal="left" vertical="center"/>
    </xf>
    <xf numFmtId="0" fontId="23" fillId="0" borderId="14" xfId="13" applyFont="1" applyBorder="1" applyAlignment="1">
      <alignment horizontal="left" vertical="center"/>
    </xf>
    <xf numFmtId="0" fontId="23" fillId="6" borderId="12" xfId="50" applyFont="1" applyFill="1" applyBorder="1" applyAlignment="1">
      <alignment horizontal="center" vertical="center"/>
    </xf>
    <xf numFmtId="0" fontId="23" fillId="6" borderId="13" xfId="50" applyFont="1" applyFill="1" applyBorder="1" applyAlignment="1">
      <alignment horizontal="center" vertical="center"/>
    </xf>
    <xf numFmtId="0" fontId="21" fillId="8" borderId="80" xfId="13" applyFont="1" applyFill="1" applyBorder="1" applyAlignment="1">
      <alignment horizontal="center" vertical="center"/>
    </xf>
    <xf numFmtId="0" fontId="23" fillId="0" borderId="14" xfId="13" applyFont="1" applyBorder="1" applyAlignment="1">
      <alignment horizontal="left" vertical="top" wrapText="1"/>
    </xf>
    <xf numFmtId="0" fontId="23" fillId="0" borderId="12" xfId="13" applyFont="1" applyBorder="1" applyAlignment="1">
      <alignment horizontal="left" vertical="top" wrapText="1"/>
    </xf>
    <xf numFmtId="0" fontId="23" fillId="0" borderId="12" xfId="13" applyFont="1" applyBorder="1" applyAlignment="1">
      <alignment horizontal="left" vertical="top"/>
    </xf>
    <xf numFmtId="0" fontId="17" fillId="8" borderId="5" xfId="50" applyFont="1" applyFill="1" applyBorder="1" applyAlignment="1">
      <alignment horizontal="center" vertical="center" wrapText="1"/>
    </xf>
    <xf numFmtId="0" fontId="17" fillId="8" borderId="6" xfId="50" applyFont="1" applyFill="1" applyBorder="1" applyAlignment="1">
      <alignment horizontal="center" vertical="center" wrapText="1"/>
    </xf>
    <xf numFmtId="0" fontId="29" fillId="0" borderId="8" xfId="50" applyFont="1" applyBorder="1" applyAlignment="1">
      <alignment horizontal="left" vertical="center" wrapText="1"/>
    </xf>
    <xf numFmtId="0" fontId="23" fillId="0" borderId="5" xfId="13" applyFont="1" applyBorder="1" applyAlignment="1">
      <alignment horizontal="left" vertical="top"/>
    </xf>
    <xf numFmtId="0" fontId="23" fillId="0" borderId="6" xfId="13" applyFont="1" applyBorder="1" applyAlignment="1">
      <alignment horizontal="left" vertical="top"/>
    </xf>
    <xf numFmtId="0" fontId="22" fillId="0" borderId="1" xfId="13" applyFont="1" applyBorder="1" applyAlignment="1">
      <alignment horizontal="center" vertical="center" textRotation="255" wrapText="1" shrinkToFit="1"/>
    </xf>
    <xf numFmtId="0" fontId="22" fillId="0" borderId="7" xfId="13" applyFont="1" applyBorder="1" applyAlignment="1">
      <alignment horizontal="left" vertical="center" wrapText="1"/>
    </xf>
    <xf numFmtId="0" fontId="22" fillId="0" borderId="8" xfId="13" applyFont="1" applyBorder="1" applyAlignment="1">
      <alignment horizontal="left" vertical="center"/>
    </xf>
    <xf numFmtId="0" fontId="22" fillId="0" borderId="4" xfId="13" applyFont="1" applyBorder="1" applyAlignment="1">
      <alignment horizontal="left" vertical="center"/>
    </xf>
    <xf numFmtId="0" fontId="22" fillId="0" borderId="0" xfId="13" applyFont="1" applyAlignment="1">
      <alignment horizontal="left" vertical="center"/>
    </xf>
    <xf numFmtId="0" fontId="17" fillId="8" borderId="13" xfId="50" applyFont="1" applyFill="1" applyBorder="1" applyAlignment="1">
      <alignment horizontal="center" vertical="center" wrapText="1"/>
    </xf>
    <xf numFmtId="0" fontId="22" fillId="0" borderId="5" xfId="13" applyFont="1" applyBorder="1" applyAlignment="1">
      <alignment horizontal="left" vertical="center"/>
    </xf>
    <xf numFmtId="0" fontId="22" fillId="0" borderId="6" xfId="13" applyFont="1" applyBorder="1" applyAlignment="1">
      <alignment horizontal="left" vertical="center"/>
    </xf>
    <xf numFmtId="0" fontId="23" fillId="0" borderId="13" xfId="13" applyFont="1" applyBorder="1" applyAlignment="1">
      <alignment horizontal="left" vertical="top"/>
    </xf>
    <xf numFmtId="0" fontId="22" fillId="0" borderId="14" xfId="13" applyFont="1" applyBorder="1" applyAlignment="1">
      <alignment horizontal="left" vertical="center"/>
    </xf>
    <xf numFmtId="0" fontId="22" fillId="0" borderId="12" xfId="13" applyFont="1" applyBorder="1" applyAlignment="1">
      <alignment horizontal="left" vertical="center"/>
    </xf>
    <xf numFmtId="0" fontId="22" fillId="0" borderId="13" xfId="13" applyFont="1" applyBorder="1" applyAlignment="1">
      <alignment horizontal="left" vertical="center"/>
    </xf>
  </cellXfs>
  <cellStyles count="51">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パーセント" xfId="7" builtinId="5"/>
    <cellStyle name="ハイパーリンク" xfId="8" builtinId="8"/>
    <cellStyle name="アクセント 2" xfId="9" builtinId="33"/>
    <cellStyle name="訪問済ハイパーリンク" xfId="10" builtinId="9"/>
    <cellStyle name="20% - アクセント 4" xfId="11" builtinId="42"/>
    <cellStyle name="メモ" xfId="12" builtinId="10"/>
    <cellStyle name="標準 4" xfId="13"/>
    <cellStyle name="良い" xfId="14" builtinId="26"/>
    <cellStyle name="警告文" xfId="15" builtinId="11"/>
    <cellStyle name="リンクセル" xfId="16" builtinId="24"/>
    <cellStyle name="タイトル" xfId="17" builtinId="15"/>
    <cellStyle name="説明文" xfId="18" builtinId="53"/>
    <cellStyle name="アクセント 6" xfId="19" builtinId="49"/>
    <cellStyle name="出力" xfId="20" builtinId="21"/>
    <cellStyle name="見出し 1" xfId="21" builtinId="16"/>
    <cellStyle name="見出し 2" xfId="22" builtinId="17"/>
    <cellStyle name="計算" xfId="23" builtinId="22"/>
    <cellStyle name="見出し 3" xfId="24" builtinId="18"/>
    <cellStyle name="見出し 4" xfId="25" builtinId="19"/>
    <cellStyle name="60% - アクセント 5" xfId="26" builtinId="48"/>
    <cellStyle name="チェックセル" xfId="27" builtinId="23"/>
    <cellStyle name="40% - アクセント 1" xfId="28" builtinId="31"/>
    <cellStyle name="集計" xfId="29" builtinId="25"/>
    <cellStyle name="悪い" xfId="30" builtinId="27"/>
    <cellStyle name="どちらでもない" xfId="31" builtinId="28"/>
    <cellStyle name="アクセント 1" xfId="32" builtinId="29"/>
    <cellStyle name="20% - アクセント 1" xfId="33" builtinId="30"/>
    <cellStyle name="20% - アクセント 5" xfId="34" builtinId="46"/>
    <cellStyle name="60% - アクセント 1" xfId="35" builtinId="32"/>
    <cellStyle name="20% - アクセント 2" xfId="36" builtinId="34"/>
    <cellStyle name="40% - アクセント 2" xfId="37" builtinId="35"/>
    <cellStyle name="20% - アクセント 6" xfId="38" builtinId="50"/>
    <cellStyle name="60% - アクセント 2" xfId="39" builtinId="36"/>
    <cellStyle name="アクセント 3" xfId="40" builtinId="37"/>
    <cellStyle name="20% - アクセント 3" xfId="41" builtinId="38"/>
    <cellStyle name="40% - アクセント 3" xfId="42" builtinId="39"/>
    <cellStyle name="60% - アクセント 3" xfId="43" builtinId="40"/>
    <cellStyle name="アクセント 4" xfId="44" builtinId="41"/>
    <cellStyle name="40% - アクセント 4" xfId="45" builtinId="43"/>
    <cellStyle name="60% - アクセント 4" xfId="46" builtinId="44"/>
    <cellStyle name="アクセント 5" xfId="47" builtinId="45"/>
    <cellStyle name="40% - アクセント 6" xfId="48" builtinId="51"/>
    <cellStyle name="60% - アクセント 6" xfId="49" builtinId="52"/>
    <cellStyle name="標準 2 2" xfId="50"/>
  </cellStyles>
  <dxfs count="3">
    <dxf>
      <font>
        <b val="1"/>
        <i val="0"/>
      </font>
    </dxf>
    <dxf>
      <fill>
        <patternFill patternType="solid">
          <bgColor theme="0" tint="-0.249946592608417"/>
        </patternFill>
      </fill>
    </dxf>
    <dxf>
      <fill>
        <patternFill patternType="solid">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2.xml.rels><?xml version="1.0" encoding="UTF-8" standalone="yes"?>
<Relationships xmlns="http://schemas.openxmlformats.org/package/2006/relationships"><Relationship Id="rId4" Type="http://schemas.openxmlformats.org/officeDocument/2006/relationships/image" Target="../media/image4.jpeg"/><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41</xdr:col>
      <xdr:colOff>0</xdr:colOff>
      <xdr:row>3</xdr:row>
      <xdr:rowOff>0</xdr:rowOff>
    </xdr:from>
    <xdr:to>
      <xdr:col>60</xdr:col>
      <xdr:colOff>123825</xdr:colOff>
      <xdr:row>48</xdr:row>
      <xdr:rowOff>133985</xdr:rowOff>
    </xdr:to>
    <xdr:sp>
      <xdr:nvSpPr>
        <xdr:cNvPr id="2" name="正方形/長方形 1"/>
        <xdr:cNvSpPr/>
      </xdr:nvSpPr>
      <xdr:spPr>
        <a:xfrm>
          <a:off x="8353425" y="521970"/>
          <a:ext cx="3381375" cy="805878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lvl="0"/>
          <a:r>
            <a:rPr lang="ja-JP" altLang="en-US" sz="800">
              <a:solidFill>
                <a:schemeClr val="tx1"/>
              </a:solidFill>
              <a:effectLst/>
              <a:latin typeface="+mn-lt"/>
              <a:ea typeface="+mn-ea"/>
              <a:cs typeface="+mn-cs"/>
            </a:rPr>
            <a:t>＜</a:t>
          </a:r>
          <a:r>
            <a:rPr lang="ja-JP" altLang="ja-JP" sz="800">
              <a:solidFill>
                <a:schemeClr val="tx1"/>
              </a:solidFill>
              <a:effectLst/>
              <a:latin typeface="+mn-lt"/>
              <a:ea typeface="+mn-ea"/>
              <a:cs typeface="+mn-cs"/>
            </a:rPr>
            <a:t>労働時間</a:t>
          </a:r>
          <a:r>
            <a:rPr lang="ja-JP" altLang="en-US" sz="800">
              <a:solidFill>
                <a:schemeClr val="tx1"/>
              </a:solidFill>
              <a:effectLst/>
              <a:latin typeface="+mn-lt"/>
              <a:ea typeface="+mn-ea"/>
              <a:cs typeface="+mn-cs"/>
            </a:rPr>
            <a:t>＞</a:t>
          </a:r>
          <a:endParaRPr lang="ja-JP" altLang="ja-JP" sz="800">
            <a:solidFill>
              <a:schemeClr val="tx1"/>
            </a:solidFill>
            <a:effectLst/>
            <a:latin typeface="+mn-lt"/>
            <a:ea typeface="+mn-ea"/>
            <a:cs typeface="+mn-cs"/>
          </a:endParaRP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評価項目のうち「労働時間」については、就労継続支援Ａ型において利用者の１日の平均労働時間が長いほど、利用者の賃金増加につながることや、支援コストがかかると考えられるため、１日の平均労働時間により評価する。</a:t>
          </a:r>
          <a:endParaRPr lang="ja-JP" altLang="ja-JP" sz="800">
            <a:solidFill>
              <a:schemeClr val="tx1"/>
            </a:solidFill>
            <a:effectLst/>
            <a:latin typeface="+mn-lt"/>
            <a:ea typeface="+mn-ea"/>
            <a:cs typeface="+mn-cs"/>
          </a:endParaRPr>
        </a:p>
        <a:p>
          <a:r>
            <a:rPr lang="ja-JP" altLang="en-US" sz="800">
              <a:solidFill>
                <a:schemeClr val="tx1"/>
              </a:solidFill>
              <a:effectLst/>
              <a:latin typeface="+mn-lt"/>
              <a:ea typeface="+mn-ea"/>
              <a:cs typeface="+mn-cs"/>
            </a:rPr>
            <a:t>　１</a:t>
          </a:r>
          <a:r>
            <a:rPr lang="ja-JP" altLang="ja-JP" sz="800">
              <a:solidFill>
                <a:schemeClr val="tx1"/>
              </a:solidFill>
              <a:effectLst/>
              <a:latin typeface="+mn-lt"/>
              <a:ea typeface="+mn-ea"/>
              <a:cs typeface="+mn-cs"/>
            </a:rPr>
            <a:t>日の平均労働時間は、就労継続支援Ａ型のあった日の属する年度の前年度において、就労継続支援Ａ型事業所等と雇用契約を締結していた利用者の当該就労継続支援Ａ型事業所等における労働時間の合計数を当該利用者の合計数で除して算出し、次の①から⑧に掲げる区分に応じ、スコアを算定する。</a:t>
          </a:r>
          <a:endParaRPr lang="en-US" altLang="ja-JP" sz="800">
            <a:solidFill>
              <a:schemeClr val="tx1"/>
            </a:solidFill>
            <a:effectLst/>
            <a:latin typeface="+mn-lt"/>
            <a:ea typeface="+mn-ea"/>
            <a:cs typeface="+mn-cs"/>
          </a:endParaRPr>
        </a:p>
        <a:p>
          <a:endParaRPr lang="ja-JP" altLang="ja-JP" sz="800">
            <a:solidFill>
              <a:schemeClr val="tx1"/>
            </a:solidFill>
            <a:effectLst/>
            <a:latin typeface="+mn-lt"/>
            <a:ea typeface="+mn-ea"/>
            <a:cs typeface="+mn-cs"/>
          </a:endParaRPr>
        </a:p>
        <a:p>
          <a:pPr lvl="0"/>
          <a:r>
            <a:rPr lang="ja-JP" altLang="ja-JP" sz="800">
              <a:solidFill>
                <a:schemeClr val="tx1"/>
              </a:solidFill>
              <a:effectLst/>
              <a:latin typeface="+mn-lt"/>
              <a:ea typeface="+mn-ea"/>
              <a:cs typeface="+mn-cs"/>
            </a:rPr>
            <a:t>１日の平均労働時間が７時間以上　　　　　　　</a:t>
          </a:r>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　　</a:t>
          </a:r>
          <a:r>
            <a:rPr lang="en-US" altLang="ja-JP" sz="800">
              <a:solidFill>
                <a:schemeClr val="tx1"/>
              </a:solidFill>
              <a:effectLst/>
              <a:latin typeface="+mn-lt"/>
              <a:ea typeface="+mn-ea"/>
              <a:cs typeface="+mn-cs"/>
            </a:rPr>
            <a:t>80</a:t>
          </a:r>
          <a:r>
            <a:rPr lang="ja-JP" altLang="ja-JP" sz="800">
              <a:solidFill>
                <a:schemeClr val="tx1"/>
              </a:solidFill>
              <a:effectLst/>
              <a:latin typeface="+mn-lt"/>
              <a:ea typeface="+mn-ea"/>
              <a:cs typeface="+mn-cs"/>
            </a:rPr>
            <a:t>点</a:t>
          </a:r>
          <a:endParaRPr lang="ja-JP" altLang="ja-JP" sz="800">
            <a:solidFill>
              <a:schemeClr val="tx1"/>
            </a:solidFill>
            <a:effectLst/>
            <a:latin typeface="+mn-lt"/>
            <a:ea typeface="+mn-ea"/>
            <a:cs typeface="+mn-cs"/>
          </a:endParaRPr>
        </a:p>
        <a:p>
          <a:pPr lvl="0"/>
          <a:r>
            <a:rPr lang="ja-JP" altLang="ja-JP" sz="800">
              <a:solidFill>
                <a:schemeClr val="tx1"/>
              </a:solidFill>
              <a:effectLst/>
              <a:latin typeface="+mn-lt"/>
              <a:ea typeface="+mn-ea"/>
              <a:cs typeface="+mn-cs"/>
            </a:rPr>
            <a:t>１日の平均労働時間が６時間以上７時間未満　　　　</a:t>
          </a:r>
          <a:r>
            <a:rPr lang="en-US" altLang="ja-JP" sz="800">
              <a:solidFill>
                <a:schemeClr val="tx1"/>
              </a:solidFill>
              <a:effectLst/>
              <a:latin typeface="+mn-lt"/>
              <a:ea typeface="+mn-ea"/>
              <a:cs typeface="+mn-cs"/>
            </a:rPr>
            <a:t>70</a:t>
          </a:r>
          <a:r>
            <a:rPr lang="ja-JP" altLang="ja-JP" sz="800">
              <a:solidFill>
                <a:schemeClr val="tx1"/>
              </a:solidFill>
              <a:effectLst/>
              <a:latin typeface="+mn-lt"/>
              <a:ea typeface="+mn-ea"/>
              <a:cs typeface="+mn-cs"/>
            </a:rPr>
            <a:t>点</a:t>
          </a:r>
          <a:endParaRPr lang="ja-JP" altLang="ja-JP" sz="800">
            <a:solidFill>
              <a:schemeClr val="tx1"/>
            </a:solidFill>
            <a:effectLst/>
            <a:latin typeface="+mn-lt"/>
            <a:ea typeface="+mn-ea"/>
            <a:cs typeface="+mn-cs"/>
          </a:endParaRPr>
        </a:p>
        <a:p>
          <a:pPr lvl="0"/>
          <a:r>
            <a:rPr lang="ja-JP" altLang="ja-JP" sz="800">
              <a:solidFill>
                <a:schemeClr val="tx1"/>
              </a:solidFill>
              <a:effectLst/>
              <a:latin typeface="+mn-lt"/>
              <a:ea typeface="+mn-ea"/>
              <a:cs typeface="+mn-cs"/>
            </a:rPr>
            <a:t>１日の平均労働時間が５時間以上６時間未満　　　　</a:t>
          </a:r>
          <a:r>
            <a:rPr lang="en-US" altLang="ja-JP" sz="800">
              <a:solidFill>
                <a:schemeClr val="tx1"/>
              </a:solidFill>
              <a:effectLst/>
              <a:latin typeface="+mn-lt"/>
              <a:ea typeface="+mn-ea"/>
              <a:cs typeface="+mn-cs"/>
            </a:rPr>
            <a:t>55</a:t>
          </a:r>
          <a:r>
            <a:rPr lang="ja-JP" altLang="ja-JP" sz="800">
              <a:solidFill>
                <a:schemeClr val="tx1"/>
              </a:solidFill>
              <a:effectLst/>
              <a:latin typeface="+mn-lt"/>
              <a:ea typeface="+mn-ea"/>
              <a:cs typeface="+mn-cs"/>
            </a:rPr>
            <a:t>点</a:t>
          </a:r>
          <a:endParaRPr lang="ja-JP" altLang="ja-JP" sz="800">
            <a:solidFill>
              <a:schemeClr val="tx1"/>
            </a:solidFill>
            <a:effectLst/>
            <a:latin typeface="+mn-lt"/>
            <a:ea typeface="+mn-ea"/>
            <a:cs typeface="+mn-cs"/>
          </a:endParaRPr>
        </a:p>
        <a:p>
          <a:pPr lvl="0"/>
          <a:r>
            <a:rPr lang="ja-JP" altLang="ja-JP" sz="800">
              <a:solidFill>
                <a:schemeClr val="tx1"/>
              </a:solidFill>
              <a:effectLst/>
              <a:latin typeface="+mn-lt"/>
              <a:ea typeface="+mn-ea"/>
              <a:cs typeface="+mn-cs"/>
            </a:rPr>
            <a:t>１日の平均労働時間が４時間</a:t>
          </a:r>
          <a:r>
            <a:rPr lang="en-US" altLang="ja-JP" sz="800">
              <a:solidFill>
                <a:schemeClr val="tx1"/>
              </a:solidFill>
              <a:effectLst/>
              <a:latin typeface="+mn-lt"/>
              <a:ea typeface="+mn-ea"/>
              <a:cs typeface="+mn-cs"/>
            </a:rPr>
            <a:t>30</a:t>
          </a:r>
          <a:r>
            <a:rPr lang="ja-JP" altLang="ja-JP" sz="800">
              <a:solidFill>
                <a:schemeClr val="tx1"/>
              </a:solidFill>
              <a:effectLst/>
              <a:latin typeface="+mn-lt"/>
              <a:ea typeface="+mn-ea"/>
              <a:cs typeface="+mn-cs"/>
            </a:rPr>
            <a:t>分以上５時間未満　 </a:t>
          </a:r>
          <a:r>
            <a:rPr lang="en-US" altLang="ja-JP" sz="800">
              <a:solidFill>
                <a:schemeClr val="tx1"/>
              </a:solidFill>
              <a:effectLst/>
              <a:latin typeface="+mn-lt"/>
              <a:ea typeface="+mn-ea"/>
              <a:cs typeface="+mn-cs"/>
            </a:rPr>
            <a:t>45</a:t>
          </a:r>
          <a:r>
            <a:rPr lang="ja-JP" altLang="ja-JP" sz="800">
              <a:solidFill>
                <a:schemeClr val="tx1"/>
              </a:solidFill>
              <a:effectLst/>
              <a:latin typeface="+mn-lt"/>
              <a:ea typeface="+mn-ea"/>
              <a:cs typeface="+mn-cs"/>
            </a:rPr>
            <a:t>点</a:t>
          </a:r>
          <a:endParaRPr lang="ja-JP" altLang="ja-JP" sz="800">
            <a:solidFill>
              <a:schemeClr val="tx1"/>
            </a:solidFill>
            <a:effectLst/>
            <a:latin typeface="+mn-lt"/>
            <a:ea typeface="+mn-ea"/>
            <a:cs typeface="+mn-cs"/>
          </a:endParaRPr>
        </a:p>
        <a:p>
          <a:pPr lvl="0"/>
          <a:r>
            <a:rPr lang="ja-JP" altLang="ja-JP" sz="800">
              <a:solidFill>
                <a:schemeClr val="tx1"/>
              </a:solidFill>
              <a:effectLst/>
              <a:latin typeface="+mn-lt"/>
              <a:ea typeface="+mn-ea"/>
              <a:cs typeface="+mn-cs"/>
            </a:rPr>
            <a:t>１日の平均労働時間が４時間以上４時間</a:t>
          </a:r>
          <a:r>
            <a:rPr lang="en-US" altLang="ja-JP" sz="800">
              <a:solidFill>
                <a:schemeClr val="tx1"/>
              </a:solidFill>
              <a:effectLst/>
              <a:latin typeface="+mn-lt"/>
              <a:ea typeface="+mn-ea"/>
              <a:cs typeface="+mn-cs"/>
            </a:rPr>
            <a:t>30</a:t>
          </a:r>
          <a:r>
            <a:rPr lang="ja-JP" altLang="ja-JP" sz="800">
              <a:solidFill>
                <a:schemeClr val="tx1"/>
              </a:solidFill>
              <a:effectLst/>
              <a:latin typeface="+mn-lt"/>
              <a:ea typeface="+mn-ea"/>
              <a:cs typeface="+mn-cs"/>
            </a:rPr>
            <a:t>分未満　 </a:t>
          </a:r>
          <a:r>
            <a:rPr lang="en-US" altLang="ja-JP" sz="800">
              <a:solidFill>
                <a:schemeClr val="tx1"/>
              </a:solidFill>
              <a:effectLst/>
              <a:latin typeface="+mn-lt"/>
              <a:ea typeface="+mn-ea"/>
              <a:cs typeface="+mn-cs"/>
            </a:rPr>
            <a:t>40</a:t>
          </a:r>
          <a:r>
            <a:rPr lang="ja-JP" altLang="ja-JP" sz="800">
              <a:solidFill>
                <a:schemeClr val="tx1"/>
              </a:solidFill>
              <a:effectLst/>
              <a:latin typeface="+mn-lt"/>
              <a:ea typeface="+mn-ea"/>
              <a:cs typeface="+mn-cs"/>
            </a:rPr>
            <a:t>点</a:t>
          </a:r>
          <a:endParaRPr lang="ja-JP" altLang="ja-JP" sz="800">
            <a:solidFill>
              <a:schemeClr val="tx1"/>
            </a:solidFill>
            <a:effectLst/>
            <a:latin typeface="+mn-lt"/>
            <a:ea typeface="+mn-ea"/>
            <a:cs typeface="+mn-cs"/>
          </a:endParaRPr>
        </a:p>
        <a:p>
          <a:pPr lvl="0"/>
          <a:r>
            <a:rPr lang="ja-JP" altLang="ja-JP" sz="800">
              <a:solidFill>
                <a:schemeClr val="tx1"/>
              </a:solidFill>
              <a:effectLst/>
              <a:latin typeface="+mn-lt"/>
              <a:ea typeface="+mn-ea"/>
              <a:cs typeface="+mn-cs"/>
            </a:rPr>
            <a:t>１日の平均労働時間が３時間以上４時間未満　　　　</a:t>
          </a:r>
          <a:r>
            <a:rPr lang="en-US" altLang="ja-JP" sz="800">
              <a:solidFill>
                <a:schemeClr val="tx1"/>
              </a:solidFill>
              <a:effectLst/>
              <a:latin typeface="+mn-lt"/>
              <a:ea typeface="+mn-ea"/>
              <a:cs typeface="+mn-cs"/>
            </a:rPr>
            <a:t>30</a:t>
          </a:r>
          <a:r>
            <a:rPr lang="ja-JP" altLang="ja-JP" sz="800">
              <a:solidFill>
                <a:schemeClr val="tx1"/>
              </a:solidFill>
              <a:effectLst/>
              <a:latin typeface="+mn-lt"/>
              <a:ea typeface="+mn-ea"/>
              <a:cs typeface="+mn-cs"/>
            </a:rPr>
            <a:t>点</a:t>
          </a:r>
          <a:endParaRPr lang="ja-JP" altLang="ja-JP" sz="800">
            <a:solidFill>
              <a:schemeClr val="tx1"/>
            </a:solidFill>
            <a:effectLst/>
            <a:latin typeface="+mn-lt"/>
            <a:ea typeface="+mn-ea"/>
            <a:cs typeface="+mn-cs"/>
          </a:endParaRPr>
        </a:p>
        <a:p>
          <a:pPr lvl="0"/>
          <a:r>
            <a:rPr lang="ja-JP" altLang="ja-JP" sz="800">
              <a:solidFill>
                <a:schemeClr val="tx1"/>
              </a:solidFill>
              <a:effectLst/>
              <a:latin typeface="+mn-lt"/>
              <a:ea typeface="+mn-ea"/>
              <a:cs typeface="+mn-cs"/>
            </a:rPr>
            <a:t>１日の平均労働時間が２時間以上３時間未満　　　　</a:t>
          </a:r>
          <a:r>
            <a:rPr lang="en-US" altLang="ja-JP" sz="800">
              <a:solidFill>
                <a:schemeClr val="tx1"/>
              </a:solidFill>
              <a:effectLst/>
              <a:latin typeface="+mn-lt"/>
              <a:ea typeface="+mn-ea"/>
              <a:cs typeface="+mn-cs"/>
            </a:rPr>
            <a:t>20</a:t>
          </a:r>
          <a:r>
            <a:rPr lang="ja-JP" altLang="ja-JP" sz="800">
              <a:solidFill>
                <a:schemeClr val="tx1"/>
              </a:solidFill>
              <a:effectLst/>
              <a:latin typeface="+mn-lt"/>
              <a:ea typeface="+mn-ea"/>
              <a:cs typeface="+mn-cs"/>
            </a:rPr>
            <a:t>点</a:t>
          </a:r>
          <a:endParaRPr lang="ja-JP" altLang="ja-JP" sz="800">
            <a:solidFill>
              <a:schemeClr val="tx1"/>
            </a:solidFill>
            <a:effectLst/>
            <a:latin typeface="+mn-lt"/>
            <a:ea typeface="+mn-ea"/>
            <a:cs typeface="+mn-cs"/>
          </a:endParaRPr>
        </a:p>
        <a:p>
          <a:pPr lvl="0"/>
          <a:r>
            <a:rPr lang="ja-JP" altLang="ja-JP" sz="800">
              <a:solidFill>
                <a:schemeClr val="tx1"/>
              </a:solidFill>
              <a:effectLst/>
              <a:latin typeface="+mn-lt"/>
              <a:ea typeface="+mn-ea"/>
              <a:cs typeface="+mn-cs"/>
            </a:rPr>
            <a:t>１日の平均労働時間が２時間未満　　　　　　　</a:t>
          </a:r>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　　</a:t>
          </a:r>
          <a:r>
            <a:rPr lang="en-US" altLang="ja-JP" sz="800">
              <a:solidFill>
                <a:schemeClr val="tx1"/>
              </a:solidFill>
              <a:effectLst/>
              <a:latin typeface="+mn-lt"/>
              <a:ea typeface="+mn-ea"/>
              <a:cs typeface="+mn-cs"/>
            </a:rPr>
            <a:t>5</a:t>
          </a:r>
          <a:r>
            <a:rPr lang="ja-JP" altLang="ja-JP" sz="800">
              <a:solidFill>
                <a:schemeClr val="tx1"/>
              </a:solidFill>
              <a:effectLst/>
              <a:latin typeface="+mn-lt"/>
              <a:ea typeface="+mn-ea"/>
              <a:cs typeface="+mn-cs"/>
            </a:rPr>
            <a:t>点</a:t>
          </a:r>
          <a:endParaRPr lang="en-US" altLang="ja-JP" sz="800">
            <a:solidFill>
              <a:schemeClr val="tx1"/>
            </a:solidFill>
            <a:effectLst/>
            <a:latin typeface="+mn-lt"/>
            <a:ea typeface="+mn-ea"/>
            <a:cs typeface="+mn-cs"/>
          </a:endParaRPr>
        </a:p>
        <a:p>
          <a:pPr lvl="0"/>
          <a:endParaRPr lang="ja-JP" altLang="ja-JP" sz="800">
            <a:solidFill>
              <a:schemeClr val="tx1"/>
            </a:solidFill>
            <a:effectLst/>
            <a:latin typeface="+mn-lt"/>
            <a:ea typeface="+mn-ea"/>
            <a:cs typeface="+mn-cs"/>
          </a:endParaRPr>
        </a:p>
        <a:p>
          <a:r>
            <a:rPr lang="ja-JP" altLang="ja-JP" sz="800">
              <a:solidFill>
                <a:srgbClr val="FF0000"/>
              </a:solidFill>
              <a:effectLst/>
              <a:latin typeface="+mn-lt"/>
              <a:ea typeface="+mn-ea"/>
              <a:cs typeface="+mn-cs"/>
            </a:rPr>
            <a:t>※令和</a:t>
          </a:r>
          <a:r>
            <a:rPr lang="en-US" altLang="ja-JP" sz="800">
              <a:solidFill>
                <a:srgbClr val="FF0000"/>
              </a:solidFill>
              <a:effectLst/>
              <a:latin typeface="+mn-lt"/>
              <a:ea typeface="+mn-ea"/>
              <a:cs typeface="+mn-cs"/>
            </a:rPr>
            <a:t>5</a:t>
          </a:r>
          <a:r>
            <a:rPr lang="ja-JP" altLang="ja-JP" sz="800">
              <a:solidFill>
                <a:srgbClr val="FF0000"/>
              </a:solidFill>
              <a:effectLst/>
              <a:latin typeface="+mn-lt"/>
              <a:ea typeface="+mn-ea"/>
              <a:cs typeface="+mn-cs"/>
            </a:rPr>
            <a:t>年度における就労継続支援Ａ型サービス費の算定に係る「労働時間」のスコアの算出に当たっては新型コロナウイルス感染症の影響を踏まえ、令和２年度</a:t>
          </a:r>
          <a:r>
            <a:rPr lang="ja-JP" altLang="en-US" sz="800">
              <a:solidFill>
                <a:srgbClr val="FF0000"/>
              </a:solidFill>
              <a:effectLst/>
              <a:latin typeface="+mn-lt"/>
              <a:ea typeface="+mn-ea"/>
              <a:cs typeface="+mn-cs"/>
            </a:rPr>
            <a:t>及び令和３年度</a:t>
          </a:r>
          <a:r>
            <a:rPr lang="ja-JP" altLang="ja-JP" sz="800">
              <a:solidFill>
                <a:srgbClr val="FF0000"/>
              </a:solidFill>
              <a:effectLst/>
              <a:latin typeface="+mn-lt"/>
              <a:ea typeface="+mn-ea"/>
              <a:cs typeface="+mn-cs"/>
            </a:rPr>
            <a:t>の実績を用いないことも可能とする。具体的には、次のいずれかの実績で算出すること。</a:t>
          </a:r>
          <a:endParaRPr lang="ja-JP" altLang="ja-JP" sz="800">
            <a:solidFill>
              <a:srgbClr val="FF0000"/>
            </a:solidFill>
            <a:effectLst/>
            <a:latin typeface="+mn-lt"/>
            <a:ea typeface="+mn-ea"/>
            <a:cs typeface="+mn-cs"/>
          </a:endParaRPr>
        </a:p>
        <a:p>
          <a:r>
            <a:rPr lang="ja-JP"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令和４</a:t>
          </a:r>
          <a:r>
            <a:rPr lang="ja-JP" altLang="ja-JP" sz="800">
              <a:solidFill>
                <a:srgbClr val="FF0000"/>
              </a:solidFill>
              <a:effectLst/>
              <a:latin typeface="+mn-lt"/>
              <a:ea typeface="+mn-ea"/>
              <a:cs typeface="+mn-cs"/>
            </a:rPr>
            <a:t>年度</a:t>
          </a:r>
          <a:endParaRPr lang="ja-JP" altLang="ja-JP" sz="800">
            <a:solidFill>
              <a:srgbClr val="FF0000"/>
            </a:solidFill>
            <a:effectLst/>
            <a:latin typeface="+mn-lt"/>
            <a:ea typeface="+mn-ea"/>
            <a:cs typeface="+mn-cs"/>
          </a:endParaRPr>
        </a:p>
        <a:p>
          <a:r>
            <a:rPr lang="ja-JP" altLang="ja-JP" sz="800">
              <a:solidFill>
                <a:srgbClr val="FF0000"/>
              </a:solidFill>
              <a:effectLst/>
              <a:latin typeface="+mn-lt"/>
              <a:ea typeface="+mn-ea"/>
              <a:cs typeface="+mn-cs"/>
            </a:rPr>
            <a:t>・令和元年度</a:t>
          </a:r>
          <a:r>
            <a:rPr lang="ja-JP" altLang="en-US" sz="800">
              <a:solidFill>
                <a:srgbClr val="FF0000"/>
              </a:solidFill>
              <a:effectLst/>
              <a:latin typeface="+mn-lt"/>
              <a:ea typeface="+mn-ea"/>
              <a:cs typeface="+mn-cs"/>
            </a:rPr>
            <a:t>　</a:t>
          </a:r>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選択した場合は該当欄に理由を記載すること</a:t>
          </a:r>
          <a:endParaRPr lang="ja-JP" altLang="ja-JP" sz="8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ja-JP"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平成３０</a:t>
          </a:r>
          <a:r>
            <a:rPr lang="ja-JP" altLang="ja-JP" sz="800">
              <a:solidFill>
                <a:srgbClr val="FF0000"/>
              </a:solidFill>
              <a:effectLst/>
              <a:latin typeface="+mn-lt"/>
              <a:ea typeface="+mn-ea"/>
              <a:cs typeface="+mn-cs"/>
            </a:rPr>
            <a:t>年度</a:t>
          </a:r>
          <a:r>
            <a:rPr lang="ja-JP" altLang="en-US" sz="800">
              <a:solidFill>
                <a:srgbClr val="FF0000"/>
              </a:solidFill>
              <a:effectLst/>
              <a:latin typeface="+mn-lt"/>
              <a:ea typeface="+mn-ea"/>
              <a:cs typeface="+mn-cs"/>
            </a:rPr>
            <a:t>　</a:t>
          </a:r>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選択した場合は該当欄に理由を記載すること</a:t>
          </a:r>
          <a:endParaRPr lang="en-US" altLang="ja-JP" sz="8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en-US" altLang="ja-JP" sz="800">
              <a:solidFill>
                <a:schemeClr val="tx1"/>
              </a:solidFill>
              <a:effectLst/>
              <a:latin typeface="+mn-lt"/>
              <a:ea typeface="+mn-ea"/>
              <a:cs typeface="+mn-cs"/>
            </a:rPr>
            <a:t> </a:t>
          </a:r>
          <a:endParaRPr lang="ja-JP" altLang="ja-JP" sz="800">
            <a:solidFill>
              <a:schemeClr val="tx1"/>
            </a:solidFill>
            <a:effectLst/>
            <a:latin typeface="+mn-lt"/>
            <a:ea typeface="+mn-ea"/>
            <a:cs typeface="+mn-cs"/>
          </a:endParaRP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労働時間の合計数は、実際に利用者が労働した時間数の前年度の総計をいうものであって、休憩時間、遅刻、早退、欠勤、健康面や生活面の助言及び指導といった面談に要した時間等により実際に労働していない時間であって賃金の支払いが生じない時間については労働時間の合計数に含めない。</a:t>
          </a:r>
          <a:endParaRPr lang="ja-JP" altLang="ja-JP" sz="800">
            <a:solidFill>
              <a:schemeClr val="tx1"/>
            </a:solidFill>
            <a:effectLst/>
            <a:latin typeface="+mn-lt"/>
            <a:ea typeface="+mn-ea"/>
            <a:cs typeface="+mn-cs"/>
          </a:endParaRPr>
        </a:p>
        <a:p>
          <a:r>
            <a:rPr lang="ja-JP" altLang="en-US" sz="800">
              <a:solidFill>
                <a:schemeClr val="tx1"/>
              </a:solidFill>
              <a:effectLst/>
              <a:latin typeface="+mn-lt"/>
              <a:ea typeface="+mn-ea"/>
              <a:cs typeface="+mn-cs"/>
            </a:rPr>
            <a:t>　</a:t>
          </a:r>
          <a:endParaRPr lang="en-US" altLang="ja-JP" sz="800">
            <a:solidFill>
              <a:schemeClr val="tx1"/>
            </a:solidFill>
            <a:effectLst/>
            <a:latin typeface="+mn-lt"/>
            <a:ea typeface="+mn-ea"/>
            <a:cs typeface="+mn-cs"/>
          </a:endParaRP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年次有給休暇を取得した場合（時間単位で取得した場合も含む。）や健康面や生活面の助言及び指導といった面談に要した時間等であっても労働時間とし賃金を支払っている場合は労働時間の合計数に含めるものとする。</a:t>
          </a:r>
          <a:endParaRPr lang="ja-JP" altLang="ja-JP" sz="800">
            <a:solidFill>
              <a:schemeClr val="tx1"/>
            </a:solidFill>
            <a:effectLst/>
            <a:latin typeface="+mn-lt"/>
            <a:ea typeface="+mn-ea"/>
            <a:cs typeface="+mn-cs"/>
          </a:endParaRP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なお、就労継続支援Ａ型事業所等に雇用される利用者以外の者については、平均労働時間の合計数の算出においてその対象とならない。</a:t>
          </a:r>
          <a:endParaRPr lang="ja-JP" altLang="ja-JP" sz="800">
            <a:solidFill>
              <a:schemeClr val="tx1"/>
            </a:solidFill>
            <a:effectLst/>
            <a:latin typeface="+mn-lt"/>
            <a:ea typeface="+mn-ea"/>
            <a:cs typeface="+mn-cs"/>
          </a:endParaRPr>
        </a:p>
        <a:p>
          <a:endParaRPr lang="en-US" altLang="ja-JP" sz="800">
            <a:solidFill>
              <a:schemeClr val="tx1"/>
            </a:solidFill>
            <a:effectLst/>
            <a:latin typeface="+mn-lt"/>
            <a:ea typeface="+mn-ea"/>
            <a:cs typeface="+mn-cs"/>
          </a:endParaRP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また、利用開始時には予見できない事由により短時間労働（１日の労働時間が４時間未満のことをいう。以下同じ。）となった場合、当該短時間労働となった者については、短時間労働となった日から</a:t>
          </a:r>
          <a:r>
            <a:rPr lang="en-US" altLang="ja-JP" sz="800">
              <a:solidFill>
                <a:schemeClr val="tx1"/>
              </a:solidFill>
              <a:effectLst/>
              <a:latin typeface="+mn-lt"/>
              <a:ea typeface="+mn-ea"/>
              <a:cs typeface="+mn-cs"/>
            </a:rPr>
            <a:t>90</a:t>
          </a:r>
          <a:r>
            <a:rPr lang="ja-JP" altLang="ja-JP" sz="800">
              <a:solidFill>
                <a:schemeClr val="tx1"/>
              </a:solidFill>
              <a:effectLst/>
              <a:latin typeface="+mn-lt"/>
              <a:ea typeface="+mn-ea"/>
              <a:cs typeface="+mn-cs"/>
            </a:rPr>
            <a:t>日分を限度として、延べ労働時間数及び延べ利用者数から除外しても差し支えないこととし、短時間労働となってしまった事由について都道府県に届け出ること。</a:t>
          </a:r>
          <a:endParaRPr lang="ja-JP" altLang="ja-JP" sz="800">
            <a:solidFill>
              <a:schemeClr val="tx1"/>
            </a:solidFill>
            <a:effectLst/>
            <a:latin typeface="+mn-lt"/>
            <a:ea typeface="+mn-ea"/>
            <a:cs typeface="+mn-cs"/>
          </a:endParaRPr>
        </a:p>
        <a:p>
          <a:r>
            <a:rPr lang="ja-JP" altLang="ja-JP" sz="800">
              <a:solidFill>
                <a:schemeClr val="tx1"/>
              </a:solidFill>
              <a:effectLst/>
              <a:latin typeface="+mn-lt"/>
              <a:ea typeface="+mn-ea"/>
              <a:cs typeface="+mn-cs"/>
            </a:rPr>
            <a:t>利用開始時には予見できない事由とは、具体的には以下の事由などを想定している。</a:t>
          </a:r>
          <a:endParaRPr lang="ja-JP" altLang="ja-JP" sz="800">
            <a:solidFill>
              <a:schemeClr val="tx1"/>
            </a:solidFill>
            <a:effectLst/>
            <a:latin typeface="+mn-lt"/>
            <a:ea typeface="+mn-ea"/>
            <a:cs typeface="+mn-cs"/>
          </a:endParaRPr>
        </a:p>
        <a:p>
          <a:r>
            <a:rPr lang="ja-JP" altLang="ja-JP" sz="800">
              <a:solidFill>
                <a:schemeClr val="tx1"/>
              </a:solidFill>
              <a:effectLst/>
              <a:latin typeface="+mn-lt"/>
              <a:ea typeface="+mn-ea"/>
              <a:cs typeface="+mn-cs"/>
            </a:rPr>
            <a:t>・　筋ジストロフィー等進行性の難病等を罹患している利用者が、利用開始時には予見できない病状の進行により短時間労働となってしまった場合</a:t>
          </a:r>
          <a:endParaRPr lang="ja-JP" altLang="ja-JP" sz="800">
            <a:solidFill>
              <a:schemeClr val="tx1"/>
            </a:solidFill>
            <a:effectLst/>
            <a:latin typeface="+mn-lt"/>
            <a:ea typeface="+mn-ea"/>
            <a:cs typeface="+mn-cs"/>
          </a:endParaRPr>
        </a:p>
        <a:p>
          <a:r>
            <a:rPr lang="ja-JP" altLang="ja-JP" sz="800">
              <a:solidFill>
                <a:schemeClr val="tx1"/>
              </a:solidFill>
              <a:effectLst/>
              <a:latin typeface="+mn-lt"/>
              <a:ea typeface="+mn-ea"/>
              <a:cs typeface="+mn-cs"/>
            </a:rPr>
            <a:t>・　利用開始後に病気等で入院し、退院直後の労働が短時間となってしまう場合</a:t>
          </a:r>
          <a:endParaRPr lang="ja-JP" altLang="ja-JP" sz="800">
            <a:solidFill>
              <a:schemeClr val="tx1"/>
            </a:solidFill>
            <a:effectLst/>
            <a:latin typeface="+mn-lt"/>
            <a:ea typeface="+mn-ea"/>
            <a:cs typeface="+mn-cs"/>
          </a:endParaRPr>
        </a:p>
        <a:p>
          <a:r>
            <a:rPr lang="ja-JP" altLang="ja-JP" sz="800">
              <a:solidFill>
                <a:schemeClr val="tx1"/>
              </a:solidFill>
              <a:effectLst/>
              <a:latin typeface="+mn-lt"/>
              <a:ea typeface="+mn-ea"/>
              <a:cs typeface="+mn-cs"/>
            </a:rPr>
            <a:t>・　家族の介護を受けながら利用していたが、家族の病気等により、居宅介護等のサービスによる介護が必要となってしまった場合</a:t>
          </a:r>
          <a:endParaRPr lang="ja-JP" altLang="ja-JP" sz="800">
            <a:solidFill>
              <a:schemeClr val="tx1"/>
            </a:solidFill>
            <a:effectLst/>
            <a:latin typeface="+mn-lt"/>
            <a:ea typeface="+mn-ea"/>
            <a:cs typeface="+mn-cs"/>
          </a:endParaRPr>
        </a:p>
        <a:p>
          <a:r>
            <a:rPr lang="ja-JP" altLang="ja-JP" sz="800">
              <a:solidFill>
                <a:schemeClr val="tx1"/>
              </a:solidFill>
              <a:effectLst/>
              <a:latin typeface="+mn-lt"/>
              <a:ea typeface="+mn-ea"/>
              <a:cs typeface="+mn-cs"/>
            </a:rPr>
            <a:t>・　精神障害者等で、利用開始時には予見できない体調の変動により短時間労働となってしまった場合</a:t>
          </a:r>
          <a:endParaRPr lang="ja-JP" altLang="ja-JP" sz="800">
            <a:solidFill>
              <a:schemeClr val="tx1"/>
            </a:solidFill>
            <a:effectLst/>
            <a:latin typeface="+mn-lt"/>
            <a:ea typeface="+mn-ea"/>
            <a:cs typeface="+mn-cs"/>
          </a:endParaRPr>
        </a:p>
        <a:p>
          <a:endParaRPr kumimoji="1" lang="ja-JP" altLang="en-US" sz="900" u="sng">
            <a:solidFill>
              <a:schemeClr val="tx1"/>
            </a:solidFill>
          </a:endParaRPr>
        </a:p>
      </xdr:txBody>
    </xdr:sp>
    <xdr:clientData/>
  </xdr:twoCellAnchor>
  <xdr:twoCellAnchor>
    <xdr:from>
      <xdr:col>41</xdr:col>
      <xdr:colOff>0</xdr:colOff>
      <xdr:row>50</xdr:row>
      <xdr:rowOff>0</xdr:rowOff>
    </xdr:from>
    <xdr:to>
      <xdr:col>60</xdr:col>
      <xdr:colOff>123825</xdr:colOff>
      <xdr:row>70</xdr:row>
      <xdr:rowOff>142875</xdr:rowOff>
    </xdr:to>
    <xdr:sp>
      <xdr:nvSpPr>
        <xdr:cNvPr id="3" name="正方形/長方形 8"/>
        <xdr:cNvSpPr/>
      </xdr:nvSpPr>
      <xdr:spPr>
        <a:xfrm>
          <a:off x="8353425" y="8770620"/>
          <a:ext cx="3381375" cy="43338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r>
            <a:rPr kumimoji="1" lang="en-US" altLang="ja-JP" sz="800" u="none">
              <a:solidFill>
                <a:srgbClr val="FF0000"/>
              </a:solidFill>
            </a:rPr>
            <a:t>【</a:t>
          </a:r>
          <a:r>
            <a:rPr kumimoji="1" lang="ja-JP" altLang="en-US" sz="800" u="none">
              <a:solidFill>
                <a:srgbClr val="FF0000"/>
              </a:solidFill>
            </a:rPr>
            <a:t>自己評価未公表減算について</a:t>
          </a:r>
          <a:r>
            <a:rPr kumimoji="1" lang="en-US" altLang="ja-JP" sz="800" u="none">
              <a:solidFill>
                <a:srgbClr val="FF0000"/>
              </a:solidFill>
            </a:rPr>
            <a:t>】</a:t>
          </a:r>
          <a:endParaRPr kumimoji="1" lang="en-US" altLang="ja-JP" sz="800" u="none">
            <a:solidFill>
              <a:srgbClr val="FF0000"/>
            </a:solidFill>
          </a:endParaRPr>
        </a:p>
        <a:p>
          <a:r>
            <a:rPr kumimoji="1" lang="ja-JP" altLang="en-US" sz="800" u="none">
              <a:solidFill>
                <a:srgbClr val="FF0000"/>
              </a:solidFill>
            </a:rPr>
            <a:t>指定障害福祉サービス基準第</a:t>
          </a:r>
          <a:r>
            <a:rPr kumimoji="1" lang="en-US" altLang="ja-JP" sz="800" u="none">
              <a:solidFill>
                <a:srgbClr val="FF0000"/>
              </a:solidFill>
            </a:rPr>
            <a:t>196</a:t>
          </a:r>
          <a:r>
            <a:rPr kumimoji="1" lang="ja-JP" altLang="en-US" sz="800" u="none">
              <a:solidFill>
                <a:srgbClr val="FF0000"/>
              </a:solidFill>
            </a:rPr>
            <a:t>条の３に規定する基準を満たしていない場合、つまり、就労継続支援Ａ型サービス費を算定するに当たり算出する評価点を、インターネットの利用その他の方法により公表していない場合に減算を行うものである。</a:t>
          </a:r>
          <a:endParaRPr kumimoji="1" lang="en-US" altLang="ja-JP" sz="800" u="none">
            <a:solidFill>
              <a:srgbClr val="FF0000"/>
            </a:solidFill>
          </a:endParaRPr>
        </a:p>
        <a:p>
          <a:r>
            <a:rPr kumimoji="1" lang="ja-JP" altLang="en-US" sz="800" u="none">
              <a:solidFill>
                <a:srgbClr val="FF0000"/>
              </a:solidFill>
            </a:rPr>
            <a:t>公表方法については、原則、事業所のホームページ等インターネットを利用した公表方法を想定しているが、インターネットの利用以外で想定している方法は、次のとおりである。このほか、就労継続支援Ａ型の利用を希望している障害者等第三者に対して広く情報発信できる方法により実施すること。</a:t>
          </a:r>
          <a:endParaRPr kumimoji="1" lang="ja-JP" altLang="en-US" sz="800" u="none">
            <a:solidFill>
              <a:srgbClr val="FF0000"/>
            </a:solidFill>
          </a:endParaRPr>
        </a:p>
        <a:p>
          <a:r>
            <a:rPr kumimoji="1" lang="ja-JP" altLang="en-US" sz="800" u="none">
              <a:solidFill>
                <a:srgbClr val="FF0000"/>
              </a:solidFill>
            </a:rPr>
            <a:t>・市町村等が発行する情報誌への掲載</a:t>
          </a:r>
          <a:endParaRPr kumimoji="1" lang="en-US" altLang="ja-JP" sz="800" u="none">
            <a:solidFill>
              <a:srgbClr val="FF0000"/>
            </a:solidFill>
          </a:endParaRPr>
        </a:p>
        <a:p>
          <a:r>
            <a:rPr kumimoji="1" lang="ja-JP" altLang="en-US" sz="800" u="none">
              <a:solidFill>
                <a:srgbClr val="FF0000"/>
              </a:solidFill>
            </a:rPr>
            <a:t>・当該就労継続支援Ａ型事業所等及び関係機関等での掲示</a:t>
          </a:r>
          <a:endParaRPr kumimoji="1" lang="en-US" altLang="ja-JP" sz="800" u="none">
            <a:solidFill>
              <a:srgbClr val="FF0000"/>
            </a:solidFill>
          </a:endParaRPr>
        </a:p>
        <a:p>
          <a:endParaRPr kumimoji="1" lang="en-US" altLang="ja-JP" sz="800" u="none">
            <a:solidFill>
              <a:srgbClr val="FF0000"/>
            </a:solidFill>
          </a:endParaRPr>
        </a:p>
        <a:p>
          <a:r>
            <a:rPr kumimoji="1" lang="ja-JP" altLang="en-US" sz="800" u="none">
              <a:solidFill>
                <a:srgbClr val="FF0000"/>
              </a:solidFill>
            </a:rPr>
            <a:t>なお、公表した内容については、情報のアクセシビリティにも配慮し、テキストデータの変換、点字資料・読み仮名付き資料の作成などの対応も実施することが望ましい。</a:t>
          </a:r>
          <a:endParaRPr kumimoji="1" lang="en-US" altLang="ja-JP" sz="800" u="none">
            <a:solidFill>
              <a:srgbClr val="FF0000"/>
            </a:solidFill>
          </a:endParaRPr>
        </a:p>
        <a:p>
          <a:endParaRPr kumimoji="1" lang="en-US" altLang="ja-JP" sz="800" u="none">
            <a:solidFill>
              <a:srgbClr val="FF0000"/>
            </a:solidFill>
          </a:endParaRPr>
        </a:p>
        <a:p>
          <a:r>
            <a:rPr lang="ja-JP" altLang="en-US" sz="800" b="0" i="0" u="none" strike="noStrike" baseline="0">
              <a:solidFill>
                <a:srgbClr val="FF0000"/>
              </a:solidFill>
              <a:latin typeface="+mn-lt"/>
              <a:ea typeface="+mn-ea"/>
              <a:cs typeface="+mn-cs"/>
            </a:rPr>
            <a:t>スコアの合計点及び当該スコアの詳細について、スコア留意事項通知の別紙２－１及び別紙２－２の様式により、インターネットの利用その他の方法により、毎年度４月中に公表すること。また、「就労移行支援事業、就労継続支援事業（Ａ型、Ｂ型）における留意事項について」（平成</a:t>
          </a:r>
          <a:r>
            <a:rPr lang="en-US" altLang="ja-JP" sz="800" b="0" i="0" u="none" strike="noStrike" baseline="0">
              <a:solidFill>
                <a:srgbClr val="FF0000"/>
              </a:solidFill>
              <a:latin typeface="+mn-lt"/>
              <a:ea typeface="+mn-ea"/>
              <a:cs typeface="+mn-cs"/>
            </a:rPr>
            <a:t>19 </a:t>
          </a:r>
          <a:r>
            <a:rPr lang="ja-JP" altLang="en-US" sz="800" b="0" i="0" u="none" strike="noStrike" baseline="0">
              <a:solidFill>
                <a:srgbClr val="FF0000"/>
              </a:solidFill>
              <a:latin typeface="+mn-lt"/>
              <a:ea typeface="+mn-ea"/>
              <a:cs typeface="+mn-cs"/>
            </a:rPr>
            <a:t>年４月２日付障障発第</a:t>
          </a:r>
          <a:r>
            <a:rPr lang="en-US" altLang="ja-JP" sz="800" b="0" i="0" u="none" strike="noStrike" baseline="0">
              <a:solidFill>
                <a:srgbClr val="FF0000"/>
              </a:solidFill>
              <a:latin typeface="+mn-lt"/>
              <a:ea typeface="+mn-ea"/>
              <a:cs typeface="+mn-cs"/>
            </a:rPr>
            <a:t>0402001 </a:t>
          </a:r>
          <a:r>
            <a:rPr lang="ja-JP" altLang="en-US" sz="800" b="0" i="0" u="none" strike="noStrike" baseline="0">
              <a:solidFill>
                <a:srgbClr val="FF0000"/>
              </a:solidFill>
              <a:latin typeface="+mn-lt"/>
              <a:ea typeface="+mn-ea"/>
              <a:cs typeface="+mn-cs"/>
            </a:rPr>
            <a:t>号厚生労働省社会・援護局障害保健福祉部障害福祉課長通知）に基づき経営改善計画書を作成している就労継続支援Ａ型事業所等においては、当該経営改善計画書も併せて公表することが望ましい。なお、新規指定の就労継続支援Ａ型事業所等の初年度</a:t>
          </a:r>
          <a:r>
            <a:rPr lang="en-US" altLang="ja-JP" sz="800" b="0" i="0" u="none" strike="noStrike" baseline="0">
              <a:solidFill>
                <a:srgbClr val="FF0000"/>
              </a:solidFill>
              <a:latin typeface="+mn-lt"/>
              <a:ea typeface="+mn-ea"/>
              <a:cs typeface="+mn-cs"/>
            </a:rPr>
            <a:t>(</a:t>
          </a:r>
          <a:r>
            <a:rPr lang="ja-JP" altLang="en-US" sz="800" b="0" i="0" u="none" strike="noStrike" baseline="0">
              <a:solidFill>
                <a:srgbClr val="FF0000"/>
              </a:solidFill>
              <a:latin typeface="+mn-lt"/>
              <a:ea typeface="+mn-ea"/>
              <a:cs typeface="+mn-cs"/>
            </a:rPr>
            <a:t>年度途中に指定された事業所については、初年度及び２年度目</a:t>
          </a:r>
          <a:r>
            <a:rPr lang="en-US" altLang="ja-JP" sz="800" b="0" i="0" u="none" strike="noStrike" baseline="0">
              <a:solidFill>
                <a:srgbClr val="FF0000"/>
              </a:solidFill>
              <a:latin typeface="+mn-lt"/>
              <a:ea typeface="+mn-ea"/>
              <a:cs typeface="+mn-cs"/>
            </a:rPr>
            <a:t>)</a:t>
          </a:r>
          <a:r>
            <a:rPr lang="ja-JP" altLang="en-US" sz="800" b="0" i="0" u="none" strike="noStrike" baseline="0">
              <a:solidFill>
                <a:srgbClr val="FF0000"/>
              </a:solidFill>
              <a:latin typeface="+mn-lt"/>
              <a:ea typeface="+mn-ea"/>
              <a:cs typeface="+mn-cs"/>
            </a:rPr>
            <a:t>については、スコアを算出できないため、公表は要さないものであること。</a:t>
          </a:r>
          <a:endParaRPr kumimoji="1" lang="ja-JP" altLang="en-US" sz="800" u="none">
            <a:solidFill>
              <a:srgbClr val="FF0000"/>
            </a:solidFill>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15</xdr:col>
      <xdr:colOff>561975</xdr:colOff>
      <xdr:row>0</xdr:row>
      <xdr:rowOff>19050</xdr:rowOff>
    </xdr:from>
    <xdr:to>
      <xdr:col>19</xdr:col>
      <xdr:colOff>85725</xdr:colOff>
      <xdr:row>0</xdr:row>
      <xdr:rowOff>257175</xdr:rowOff>
    </xdr:to>
    <xdr:sp>
      <xdr:nvSpPr>
        <xdr:cNvPr id="2" name="正方形/長方形 1"/>
        <xdr:cNvSpPr/>
      </xdr:nvSpPr>
      <xdr:spPr>
        <a:xfrm>
          <a:off x="9677400" y="19050"/>
          <a:ext cx="2038350" cy="2381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100">
              <a:solidFill>
                <a:sysClr val="windowText" lastClr="000000"/>
              </a:solidFill>
            </a:rPr>
            <a:t>別　紙</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editAs="oneCell">
    <xdr:from>
      <xdr:col>10</xdr:col>
      <xdr:colOff>79375</xdr:colOff>
      <xdr:row>12</xdr:row>
      <xdr:rowOff>79375</xdr:rowOff>
    </xdr:from>
    <xdr:to>
      <xdr:col>14</xdr:col>
      <xdr:colOff>127000</xdr:colOff>
      <xdr:row>28</xdr:row>
      <xdr:rowOff>158750</xdr:rowOff>
    </xdr:to>
    <xdr:pic>
      <xdr:nvPicPr>
        <xdr:cNvPr id="3" name="図 3"/>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051550" y="4622800"/>
          <a:ext cx="2562225" cy="4318000"/>
        </a:xfrm>
        <a:prstGeom prst="rect">
          <a:avLst/>
        </a:prstGeom>
      </xdr:spPr>
    </xdr:pic>
    <xdr:clientData/>
  </xdr:twoCellAnchor>
  <xdr:twoCellAnchor editAs="oneCell">
    <xdr:from>
      <xdr:col>14</xdr:col>
      <xdr:colOff>237414</xdr:colOff>
      <xdr:row>12</xdr:row>
      <xdr:rowOff>95250</xdr:rowOff>
    </xdr:from>
    <xdr:to>
      <xdr:col>18</xdr:col>
      <xdr:colOff>539674</xdr:colOff>
      <xdr:row>28</xdr:row>
      <xdr:rowOff>95250</xdr:rowOff>
    </xdr:to>
    <xdr:pic>
      <xdr:nvPicPr>
        <xdr:cNvPr id="4" name="図 5"/>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flipH="1">
          <a:off x="8723630" y="4638675"/>
          <a:ext cx="2816860" cy="4238625"/>
        </a:xfrm>
        <a:prstGeom prst="rect">
          <a:avLst/>
        </a:prstGeom>
      </xdr:spPr>
    </xdr:pic>
    <xdr:clientData/>
  </xdr:twoCellAnchor>
  <xdr:twoCellAnchor editAs="oneCell">
    <xdr:from>
      <xdr:col>10</xdr:col>
      <xdr:colOff>103088</xdr:colOff>
      <xdr:row>28</xdr:row>
      <xdr:rowOff>222251</xdr:rowOff>
    </xdr:from>
    <xdr:to>
      <xdr:col>14</xdr:col>
      <xdr:colOff>127218</xdr:colOff>
      <xdr:row>44</xdr:row>
      <xdr:rowOff>158751</xdr:rowOff>
    </xdr:to>
    <xdr:pic>
      <xdr:nvPicPr>
        <xdr:cNvPr id="5" name="図 7"/>
        <xdr:cNvPicPr>
          <a:picLocks noChangeAspect="1"/>
        </xdr:cNvPicPr>
      </xdr:nvPicPr>
      <xdr:blipFill>
        <a:blip r:embed="rId3" cstate="print">
          <a:extLst>
            <a:ext uri="{28A0092B-C50C-407E-A947-70E740481C1C}">
              <a14:useLocalDpi xmlns:a14="http://schemas.microsoft.com/office/drawing/2010/main" val="0"/>
            </a:ext>
          </a:extLst>
        </a:blip>
        <a:stretch>
          <a:fillRect/>
        </a:stretch>
      </xdr:blipFill>
      <xdr:spPr>
        <a:xfrm flipH="1">
          <a:off x="6075045" y="9004300"/>
          <a:ext cx="2538730" cy="4175125"/>
        </a:xfrm>
        <a:prstGeom prst="rect">
          <a:avLst/>
        </a:prstGeom>
      </xdr:spPr>
    </xdr:pic>
    <xdr:clientData/>
  </xdr:twoCellAnchor>
  <xdr:twoCellAnchor editAs="oneCell">
    <xdr:from>
      <xdr:col>14</xdr:col>
      <xdr:colOff>174625</xdr:colOff>
      <xdr:row>28</xdr:row>
      <xdr:rowOff>190499</xdr:rowOff>
    </xdr:from>
    <xdr:to>
      <xdr:col>18</xdr:col>
      <xdr:colOff>547370</xdr:colOff>
      <xdr:row>44</xdr:row>
      <xdr:rowOff>159384</xdr:rowOff>
    </xdr:to>
    <xdr:pic>
      <xdr:nvPicPr>
        <xdr:cNvPr id="6" name="図 9"/>
        <xdr:cNvPicPr>
          <a:picLocks noChangeAspect="1"/>
        </xdr:cNvPicPr>
      </xdr:nvPicPr>
      <xdr:blipFill>
        <a:blip r:embed="rId4" cstate="print">
          <a:extLst>
            <a:ext uri="{28A0092B-C50C-407E-A947-70E740481C1C}">
              <a14:useLocalDpi xmlns:a14="http://schemas.microsoft.com/office/drawing/2010/main" val="0"/>
            </a:ext>
          </a:extLst>
        </a:blip>
        <a:stretch>
          <a:fillRect/>
        </a:stretch>
      </xdr:blipFill>
      <xdr:spPr>
        <a:xfrm>
          <a:off x="8661400" y="8971915"/>
          <a:ext cx="2887345" cy="42075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to%20masashi\Downloads\R4&#12473;&#12467;&#12450;&#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提出書類一覧"/>
      <sheetName val="目次"/>
      <sheetName val="マスタ"/>
      <sheetName val="①届出書"/>
      <sheetName val="②事項"/>
      <sheetName val="③体制等状況一覧"/>
      <sheetName val="（移行）別紙39"/>
      <sheetName val="（移行）別紙39添"/>
      <sheetName val="別紙55"/>
      <sheetName val="別紙55添"/>
      <sheetName val="別紙40"/>
      <sheetName val="別紙54-2"/>
      <sheetName val="スコア公表様式（全体表）"/>
      <sheetName val="スコア公表様式（実績）"/>
      <sheetName val="地域連携活動実施状況報告書"/>
      <sheetName val="（Ｂ型）別紙42"/>
      <sheetName val="（Ｂ型）別紙55-2"/>
      <sheetName val="別紙42(その2)"/>
      <sheetName val="（定着）別紙43"/>
      <sheetName val="（定着）別紙43添1"/>
      <sheetName val="（定着）別紙44添2"/>
    </sheetNames>
    <sheetDataSet>
      <sheetData sheetId="0"/>
      <sheetData sheetId="1">
        <row r="1">
          <cell r="E1">
            <v>4312210372</v>
          </cell>
        </row>
        <row r="5">
          <cell r="C5" t="str">
            <v>令和5年4月14</v>
          </cell>
        </row>
        <row r="8">
          <cell r="E8" t="str">
            <v>天使の郷</v>
          </cell>
        </row>
        <row r="10">
          <cell r="E10" t="str">
            <v>熊本県菊池郡菊陽町大字原水1348番地8</v>
          </cell>
        </row>
        <row r="11">
          <cell r="E11" t="str">
            <v>096-233-0880</v>
          </cell>
        </row>
      </sheetData>
      <sheetData sheetId="2"/>
      <sheetData sheetId="3"/>
      <sheetData sheetId="4"/>
      <sheetData sheetId="5"/>
      <sheetData sheetId="6"/>
      <sheetData sheetId="7"/>
      <sheetData sheetId="8"/>
      <sheetData sheetId="9"/>
      <sheetData sheetId="10">
        <row r="2">
          <cell r="AF2" t="str">
            <v>令和5年4月14</v>
          </cell>
        </row>
      </sheetData>
      <sheetData sheetId="11">
        <row r="5">
          <cell r="E5">
            <v>166</v>
          </cell>
          <cell r="F5">
            <v>656.25</v>
          </cell>
          <cell r="G5">
            <v>187</v>
          </cell>
          <cell r="H5">
            <v>715.25</v>
          </cell>
          <cell r="I5">
            <v>139</v>
          </cell>
          <cell r="J5">
            <v>561</v>
          </cell>
          <cell r="K5">
            <v>150</v>
          </cell>
          <cell r="L5">
            <v>585.5</v>
          </cell>
          <cell r="M5">
            <v>151</v>
          </cell>
          <cell r="N5">
            <v>595.25</v>
          </cell>
          <cell r="O5">
            <v>186</v>
          </cell>
          <cell r="P5">
            <v>746.25</v>
          </cell>
          <cell r="Q5">
            <v>148</v>
          </cell>
          <cell r="R5">
            <v>600</v>
          </cell>
          <cell r="S5">
            <v>198</v>
          </cell>
          <cell r="T5">
            <v>819.25</v>
          </cell>
          <cell r="U5">
            <v>209</v>
          </cell>
          <cell r="V5">
            <v>851</v>
          </cell>
          <cell r="W5">
            <v>171</v>
          </cell>
          <cell r="X5">
            <v>675.75</v>
          </cell>
          <cell r="Y5">
            <v>163</v>
          </cell>
          <cell r="Z5">
            <v>675.75</v>
          </cell>
          <cell r="AA5">
            <v>215</v>
          </cell>
          <cell r="AB5">
            <v>889</v>
          </cell>
        </row>
      </sheetData>
      <sheetData sheetId="12">
        <row r="6">
          <cell r="D6" t="str">
            <v>天使の郷</v>
          </cell>
        </row>
        <row r="6">
          <cell r="M6">
            <v>4312210372</v>
          </cell>
        </row>
        <row r="7">
          <cell r="D7" t="str">
            <v>熊本県菊池郡菊陽町大字原水1348番地8</v>
          </cell>
        </row>
        <row r="7">
          <cell r="M7" t="str">
            <v>荒木　幸代</v>
          </cell>
        </row>
        <row r="8">
          <cell r="D8" t="str">
            <v>096-233-0880</v>
          </cell>
        </row>
        <row r="8">
          <cell r="M8" t="str">
            <v>令和4年度</v>
          </cell>
        </row>
        <row r="53">
          <cell r="K53">
            <v>105</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70"/>
  <sheetViews>
    <sheetView showGridLines="0" workbookViewId="0">
      <selection activeCell="BQ6" sqref="BQ6"/>
    </sheetView>
  </sheetViews>
  <sheetFormatPr defaultColWidth="2.25" defaultRowHeight="13.5"/>
  <cols>
    <col min="1" max="1" width="2.25" style="147" customWidth="1"/>
    <col min="2" max="2" width="2.25" style="148" customWidth="1"/>
    <col min="3" max="4" width="2.25" style="147"/>
    <col min="5" max="5" width="2.375" style="147" customWidth="1"/>
    <col min="6" max="6" width="4.25" style="147" customWidth="1"/>
    <col min="7" max="7" width="2.25" style="147"/>
    <col min="8" max="8" width="2.75" style="147" customWidth="1"/>
    <col min="9" max="10" width="2.25" style="147"/>
    <col min="11" max="11" width="2.5" style="147" customWidth="1"/>
    <col min="12" max="14" width="2.25" style="147"/>
    <col min="15" max="15" width="8.25" style="147" customWidth="1"/>
    <col min="16" max="20" width="2.25" style="147"/>
    <col min="21" max="21" width="4.25" style="147" customWidth="1"/>
    <col min="22" max="22" width="2.25" style="147"/>
    <col min="23" max="23" width="2.75" style="147" customWidth="1"/>
    <col min="24" max="26" width="2.25" style="147"/>
    <col min="27" max="38" width="2.75" style="147" customWidth="1"/>
    <col min="39" max="16384" width="2.25" style="147"/>
  </cols>
  <sheetData>
    <row r="1" s="147" customFormat="1" ht="14.1" customHeight="1" spans="1:2">
      <c r="A1" s="149"/>
      <c r="B1" s="148"/>
    </row>
    <row r="2" s="147" customFormat="1" spans="1:38">
      <c r="A2" s="147" t="s">
        <v>0</v>
      </c>
      <c r="B2" s="148"/>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253" t="str">
        <f>[1]目次!C5</f>
        <v>令和5年4月14</v>
      </c>
      <c r="AG2" s="253"/>
      <c r="AH2" s="253"/>
      <c r="AI2" s="253"/>
      <c r="AJ2" s="253"/>
      <c r="AK2" s="253"/>
      <c r="AL2" s="253"/>
    </row>
    <row r="3" s="147" customFormat="1" spans="2:2">
      <c r="B3" s="148"/>
    </row>
    <row r="4" s="147" customFormat="1" ht="17.25" customHeight="1" spans="1:39">
      <c r="A4" s="150" t="s">
        <v>1</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row>
    <row r="5" s="147" customFormat="1" ht="17.25" customHeight="1" spans="1:39">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row>
    <row r="6" s="147" customFormat="1" spans="2:38">
      <c r="B6" s="148"/>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254">
        <f>[1]目次!E1</f>
        <v>4312210372</v>
      </c>
      <c r="AG6" s="254"/>
      <c r="AH6" s="254"/>
      <c r="AI6" s="254"/>
      <c r="AJ6" s="254"/>
      <c r="AK6" s="254"/>
      <c r="AL6" s="254"/>
    </row>
    <row r="7" s="147" customFormat="1" spans="2:38">
      <c r="B7" s="151" t="s">
        <v>2</v>
      </c>
      <c r="C7" s="151"/>
      <c r="D7" s="151"/>
      <c r="E7" s="151"/>
      <c r="F7" s="151"/>
      <c r="G7" s="151"/>
      <c r="H7" s="151"/>
      <c r="I7" s="151"/>
      <c r="J7" s="151"/>
      <c r="K7" s="151"/>
      <c r="L7" s="206" t="str">
        <f>[1]目次!E8</f>
        <v>天使の郷</v>
      </c>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row>
    <row r="8" s="147" customFormat="1" ht="14.25" spans="2:38">
      <c r="B8" s="151"/>
      <c r="C8" s="151"/>
      <c r="D8" s="151"/>
      <c r="E8" s="151"/>
      <c r="F8" s="151"/>
      <c r="G8" s="151"/>
      <c r="H8" s="151"/>
      <c r="I8" s="151"/>
      <c r="J8" s="151"/>
      <c r="K8" s="151"/>
      <c r="L8" s="207"/>
      <c r="M8" s="207"/>
      <c r="N8" s="207"/>
      <c r="O8" s="206"/>
      <c r="P8" s="206"/>
      <c r="Q8" s="206"/>
      <c r="R8" s="206"/>
      <c r="S8" s="206"/>
      <c r="T8" s="207"/>
      <c r="U8" s="207"/>
      <c r="V8" s="207"/>
      <c r="W8" s="207"/>
      <c r="X8" s="207"/>
      <c r="Y8" s="207"/>
      <c r="Z8" s="207"/>
      <c r="AA8" s="207"/>
      <c r="AB8" s="207"/>
      <c r="AC8" s="207"/>
      <c r="AD8" s="207"/>
      <c r="AE8" s="207"/>
      <c r="AF8" s="207"/>
      <c r="AG8" s="207"/>
      <c r="AH8" s="207"/>
      <c r="AI8" s="207"/>
      <c r="AJ8" s="207"/>
      <c r="AK8" s="207"/>
      <c r="AL8" s="207"/>
    </row>
    <row r="9" s="147" customFormat="1" spans="2:38">
      <c r="B9" s="152" t="s">
        <v>3</v>
      </c>
      <c r="C9" s="153"/>
      <c r="D9" s="153"/>
      <c r="E9" s="153"/>
      <c r="F9" s="153"/>
      <c r="G9" s="153"/>
      <c r="H9" s="153"/>
      <c r="I9" s="153"/>
      <c r="J9" s="153"/>
      <c r="K9" s="153"/>
      <c r="L9" s="208">
        <v>1</v>
      </c>
      <c r="M9" s="209"/>
      <c r="N9" s="210"/>
      <c r="O9" s="211" t="s">
        <v>4</v>
      </c>
      <c r="P9" s="158"/>
      <c r="Q9" s="158"/>
      <c r="R9" s="158"/>
      <c r="S9" s="158"/>
      <c r="T9" s="158"/>
      <c r="U9" s="158"/>
      <c r="V9" s="158"/>
      <c r="W9" s="158"/>
      <c r="X9" s="158"/>
      <c r="Y9" s="158"/>
      <c r="Z9" s="158" t="s">
        <v>5</v>
      </c>
      <c r="AA9" s="158"/>
      <c r="AB9" s="158"/>
      <c r="AC9" s="158"/>
      <c r="AD9" s="158"/>
      <c r="AE9" s="158"/>
      <c r="AF9" s="158"/>
      <c r="AG9" s="158"/>
      <c r="AH9" s="158"/>
      <c r="AI9" s="158"/>
      <c r="AJ9" s="158"/>
      <c r="AK9" s="158"/>
      <c r="AL9" s="263"/>
    </row>
    <row r="10" s="147" customFormat="1" ht="14.25" spans="2:38">
      <c r="B10" s="154"/>
      <c r="C10" s="155"/>
      <c r="D10" s="155"/>
      <c r="E10" s="155"/>
      <c r="F10" s="155"/>
      <c r="G10" s="155"/>
      <c r="H10" s="155"/>
      <c r="I10" s="155"/>
      <c r="J10" s="155"/>
      <c r="K10" s="155"/>
      <c r="L10" s="212"/>
      <c r="M10" s="213"/>
      <c r="N10" s="214"/>
      <c r="O10" s="215" t="str">
        <f>IF(L9=1,Z9,IF(L9=2,Z10,""))</f>
        <v>１．　Ⅰ型（7.5：1）</v>
      </c>
      <c r="P10" s="200"/>
      <c r="Q10" s="200"/>
      <c r="R10" s="200"/>
      <c r="S10" s="200"/>
      <c r="T10" s="200"/>
      <c r="U10" s="200"/>
      <c r="V10" s="200"/>
      <c r="W10" s="200"/>
      <c r="X10" s="200"/>
      <c r="Y10" s="200"/>
      <c r="Z10" s="200" t="s">
        <v>6</v>
      </c>
      <c r="AA10" s="200"/>
      <c r="AB10" s="200"/>
      <c r="AC10" s="200"/>
      <c r="AD10" s="200"/>
      <c r="AE10" s="200"/>
      <c r="AF10" s="200"/>
      <c r="AG10" s="200"/>
      <c r="AH10" s="200"/>
      <c r="AI10" s="200"/>
      <c r="AJ10" s="200"/>
      <c r="AK10" s="200"/>
      <c r="AL10" s="264"/>
    </row>
    <row r="11" s="147" customFormat="1" ht="7.5" customHeight="1" spans="2:38">
      <c r="B11" s="156" t="s">
        <v>7</v>
      </c>
      <c r="C11" s="157"/>
      <c r="D11" s="158"/>
      <c r="E11" s="158"/>
      <c r="F11" s="158"/>
      <c r="G11" s="158"/>
      <c r="H11" s="158"/>
      <c r="I11" s="158"/>
      <c r="J11" s="158"/>
      <c r="K11" s="158"/>
      <c r="L11" s="147"/>
      <c r="M11" s="147"/>
      <c r="N11" s="147"/>
      <c r="O11" s="158"/>
      <c r="P11" s="158"/>
      <c r="Q11" s="158"/>
      <c r="R11" s="156" t="s">
        <v>8</v>
      </c>
      <c r="S11" s="157"/>
      <c r="T11" s="236"/>
      <c r="U11" s="158"/>
      <c r="V11" s="158"/>
      <c r="W11" s="158"/>
      <c r="X11" s="158"/>
      <c r="Y11" s="158"/>
      <c r="Z11" s="158"/>
      <c r="AA11" s="158"/>
      <c r="AB11" s="158"/>
      <c r="AC11" s="158"/>
      <c r="AD11" s="158"/>
      <c r="AE11" s="158"/>
      <c r="AF11" s="158"/>
      <c r="AG11" s="158"/>
      <c r="AH11" s="158"/>
      <c r="AI11" s="158"/>
      <c r="AJ11" s="158"/>
      <c r="AK11" s="158"/>
      <c r="AL11" s="263"/>
    </row>
    <row r="12" s="147" customFormat="1" ht="18" customHeight="1" spans="2:38">
      <c r="B12" s="159"/>
      <c r="C12" s="160"/>
      <c r="D12" s="147"/>
      <c r="E12" s="147"/>
      <c r="F12" s="161" t="s">
        <v>9</v>
      </c>
      <c r="G12" s="147"/>
      <c r="H12" s="147"/>
      <c r="I12" s="147"/>
      <c r="J12" s="147"/>
      <c r="K12" s="147"/>
      <c r="L12" s="147"/>
      <c r="M12" s="147"/>
      <c r="N12" s="147"/>
      <c r="O12" s="147"/>
      <c r="P12" s="147"/>
      <c r="Q12" s="147"/>
      <c r="R12" s="159"/>
      <c r="S12" s="160"/>
      <c r="T12" s="237"/>
      <c r="U12" s="161" t="s">
        <v>9</v>
      </c>
      <c r="V12" s="147"/>
      <c r="W12" s="147"/>
      <c r="X12" s="147"/>
      <c r="Y12" s="147"/>
      <c r="Z12" s="147"/>
      <c r="AA12" s="147"/>
      <c r="AB12" s="147"/>
      <c r="AC12" s="147"/>
      <c r="AD12" s="147"/>
      <c r="AE12" s="147"/>
      <c r="AF12" s="147"/>
      <c r="AG12" s="147"/>
      <c r="AH12" s="147"/>
      <c r="AI12" s="147"/>
      <c r="AJ12" s="147"/>
      <c r="AK12" s="147"/>
      <c r="AL12" s="265"/>
    </row>
    <row r="13" s="147" customFormat="1" ht="18" customHeight="1" spans="2:38">
      <c r="B13" s="159"/>
      <c r="C13" s="160"/>
      <c r="D13" s="147"/>
      <c r="E13" s="147"/>
      <c r="F13" s="162">
        <v>1</v>
      </c>
      <c r="G13" s="147"/>
      <c r="H13" s="161" t="str">
        <f>IF(F13=1,H15,IF(F13=2,H16,IF(F13=3,H17,IF(F13=4,H18,IF(F13=5,H19,IF(F13=6,H20,""))))))</f>
        <v>20人以下</v>
      </c>
      <c r="R13" s="159"/>
      <c r="S13" s="160"/>
      <c r="T13" s="237"/>
      <c r="U13" s="162">
        <v>4</v>
      </c>
      <c r="V13" s="147"/>
      <c r="W13" s="161" t="str">
        <f>IF(U13=1,W15,IF(U13=2,W16,IF(U13=3,W17,IF(U13=4,W18,IF(U13=5,W19,IF(U13=6,W20,IF(U13=7,W21,IF(U13=8,W22,""))))))))</f>
        <v>評価点が１０５点以上１３０点未満</v>
      </c>
      <c r="AJ13" s="266">
        <f>'[1]スコア公表様式（全体表）'!K53</f>
        <v>105</v>
      </c>
      <c r="AK13" s="266"/>
      <c r="AL13" s="267"/>
    </row>
    <row r="14" s="147" customFormat="1" ht="3.75" customHeight="1" spans="2:38">
      <c r="B14" s="159"/>
      <c r="C14" s="160"/>
      <c r="D14" s="147"/>
      <c r="E14" s="147"/>
      <c r="F14" s="147"/>
      <c r="G14" s="147"/>
      <c r="H14" s="147"/>
      <c r="I14" s="147"/>
      <c r="J14" s="147"/>
      <c r="K14" s="147"/>
      <c r="L14" s="147"/>
      <c r="M14" s="147"/>
      <c r="N14" s="147"/>
      <c r="O14" s="147"/>
      <c r="P14" s="147"/>
      <c r="Q14" s="147"/>
      <c r="R14" s="159"/>
      <c r="S14" s="160"/>
      <c r="T14" s="237"/>
      <c r="U14" s="147"/>
      <c r="V14" s="147"/>
      <c r="W14" s="147"/>
      <c r="X14" s="147"/>
      <c r="Y14" s="147"/>
      <c r="Z14" s="147"/>
      <c r="AA14" s="147"/>
      <c r="AB14" s="147"/>
      <c r="AC14" s="147"/>
      <c r="AD14" s="147"/>
      <c r="AE14" s="147"/>
      <c r="AF14" s="147"/>
      <c r="AG14" s="147"/>
      <c r="AH14" s="147"/>
      <c r="AI14" s="147"/>
      <c r="AJ14" s="147"/>
      <c r="AK14" s="147"/>
      <c r="AL14" s="268"/>
    </row>
    <row r="15" s="147" customFormat="1" spans="2:38">
      <c r="B15" s="159"/>
      <c r="C15" s="160"/>
      <c r="D15" s="147"/>
      <c r="E15" s="147"/>
      <c r="F15" s="148">
        <v>1</v>
      </c>
      <c r="G15" s="163"/>
      <c r="H15" s="147" t="s">
        <v>10</v>
      </c>
      <c r="I15" s="147"/>
      <c r="J15" s="147"/>
      <c r="K15" s="147"/>
      <c r="L15" s="147"/>
      <c r="M15" s="147"/>
      <c r="N15" s="147"/>
      <c r="O15" s="147"/>
      <c r="P15" s="147"/>
      <c r="Q15" s="147"/>
      <c r="R15" s="159"/>
      <c r="S15" s="160"/>
      <c r="T15" s="237"/>
      <c r="U15" s="148">
        <v>1</v>
      </c>
      <c r="V15" s="147"/>
      <c r="W15" s="147" t="s">
        <v>11</v>
      </c>
      <c r="X15" s="147"/>
      <c r="Y15" s="147"/>
      <c r="Z15" s="147"/>
      <c r="AA15" s="147"/>
      <c r="AB15" s="147"/>
      <c r="AC15" s="147"/>
      <c r="AD15" s="147"/>
      <c r="AE15" s="147"/>
      <c r="AF15" s="147"/>
      <c r="AG15" s="147"/>
      <c r="AH15" s="147"/>
      <c r="AI15" s="147"/>
      <c r="AJ15" s="147"/>
      <c r="AK15" s="147"/>
      <c r="AL15" s="265"/>
    </row>
    <row r="16" s="147" customFormat="1" spans="2:38">
      <c r="B16" s="159"/>
      <c r="C16" s="160"/>
      <c r="D16" s="147"/>
      <c r="E16" s="147"/>
      <c r="F16" s="148">
        <v>2</v>
      </c>
      <c r="G16" s="163"/>
      <c r="H16" s="147" t="s">
        <v>12</v>
      </c>
      <c r="I16" s="147"/>
      <c r="J16" s="147"/>
      <c r="K16" s="147"/>
      <c r="L16" s="147"/>
      <c r="M16" s="147"/>
      <c r="N16" s="147"/>
      <c r="O16" s="147"/>
      <c r="P16" s="147"/>
      <c r="Q16" s="147"/>
      <c r="R16" s="159"/>
      <c r="S16" s="160"/>
      <c r="T16" s="237"/>
      <c r="U16" s="148">
        <v>2</v>
      </c>
      <c r="V16" s="147"/>
      <c r="W16" s="147" t="s">
        <v>13</v>
      </c>
      <c r="X16" s="147"/>
      <c r="Y16" s="147"/>
      <c r="Z16" s="147"/>
      <c r="AA16" s="147"/>
      <c r="AB16" s="147"/>
      <c r="AC16" s="147"/>
      <c r="AD16" s="147"/>
      <c r="AE16" s="147"/>
      <c r="AF16" s="147"/>
      <c r="AG16" s="147"/>
      <c r="AH16" s="147"/>
      <c r="AI16" s="147"/>
      <c r="AJ16" s="147"/>
      <c r="AK16" s="147"/>
      <c r="AL16" s="268"/>
    </row>
    <row r="17" s="147" customFormat="1" spans="2:38">
      <c r="B17" s="159"/>
      <c r="C17" s="160"/>
      <c r="D17" s="147"/>
      <c r="E17" s="147"/>
      <c r="F17" s="148">
        <v>3</v>
      </c>
      <c r="G17" s="163"/>
      <c r="H17" s="147" t="s">
        <v>14</v>
      </c>
      <c r="I17" s="147"/>
      <c r="J17" s="147"/>
      <c r="K17" s="147"/>
      <c r="L17" s="147"/>
      <c r="M17" s="147"/>
      <c r="N17" s="147"/>
      <c r="O17" s="147"/>
      <c r="P17" s="147"/>
      <c r="Q17" s="147"/>
      <c r="R17" s="159"/>
      <c r="S17" s="160"/>
      <c r="T17" s="237"/>
      <c r="U17" s="148">
        <v>3</v>
      </c>
      <c r="V17" s="147"/>
      <c r="W17" s="147" t="s">
        <v>15</v>
      </c>
      <c r="X17" s="147"/>
      <c r="Y17" s="147"/>
      <c r="Z17" s="147"/>
      <c r="AA17" s="147"/>
      <c r="AB17" s="147"/>
      <c r="AC17" s="147"/>
      <c r="AD17" s="147"/>
      <c r="AE17" s="147"/>
      <c r="AF17" s="147"/>
      <c r="AG17" s="147"/>
      <c r="AH17" s="147"/>
      <c r="AI17" s="147"/>
      <c r="AJ17" s="147"/>
      <c r="AK17" s="147"/>
      <c r="AL17" s="268"/>
    </row>
    <row r="18" s="147" customFormat="1" spans="2:38">
      <c r="B18" s="159"/>
      <c r="C18" s="160"/>
      <c r="D18" s="147"/>
      <c r="E18" s="147"/>
      <c r="F18" s="148">
        <v>4</v>
      </c>
      <c r="G18" s="163"/>
      <c r="H18" s="147" t="s">
        <v>16</v>
      </c>
      <c r="I18" s="147"/>
      <c r="J18" s="147"/>
      <c r="K18" s="147"/>
      <c r="L18" s="147"/>
      <c r="M18" s="147"/>
      <c r="N18" s="147"/>
      <c r="O18" s="147"/>
      <c r="P18" s="147"/>
      <c r="Q18" s="147"/>
      <c r="R18" s="159"/>
      <c r="S18" s="160"/>
      <c r="T18" s="237"/>
      <c r="U18" s="148">
        <v>4</v>
      </c>
      <c r="V18" s="147"/>
      <c r="W18" s="147" t="s">
        <v>17</v>
      </c>
      <c r="X18" s="147"/>
      <c r="Y18" s="147"/>
      <c r="Z18" s="147"/>
      <c r="AA18" s="147"/>
      <c r="AB18" s="147"/>
      <c r="AC18" s="147"/>
      <c r="AD18" s="147"/>
      <c r="AE18" s="147"/>
      <c r="AF18" s="147"/>
      <c r="AG18" s="147"/>
      <c r="AH18" s="147"/>
      <c r="AI18" s="147"/>
      <c r="AJ18" s="147"/>
      <c r="AK18" s="147"/>
      <c r="AL18" s="268"/>
    </row>
    <row r="19" s="147" customFormat="1" spans="2:38">
      <c r="B19" s="159"/>
      <c r="C19" s="160"/>
      <c r="D19" s="147"/>
      <c r="E19" s="147"/>
      <c r="F19" s="148">
        <v>5</v>
      </c>
      <c r="G19" s="163"/>
      <c r="H19" s="147" t="s">
        <v>18</v>
      </c>
      <c r="I19" s="147"/>
      <c r="J19" s="147"/>
      <c r="K19" s="147"/>
      <c r="L19" s="147"/>
      <c r="M19" s="147"/>
      <c r="N19" s="147"/>
      <c r="O19" s="147"/>
      <c r="P19" s="147"/>
      <c r="Q19" s="147"/>
      <c r="R19" s="159"/>
      <c r="S19" s="160"/>
      <c r="T19" s="237"/>
      <c r="U19" s="148">
        <v>5</v>
      </c>
      <c r="V19" s="147"/>
      <c r="W19" s="147" t="s">
        <v>19</v>
      </c>
      <c r="X19" s="147"/>
      <c r="Y19" s="147"/>
      <c r="Z19" s="147"/>
      <c r="AA19" s="147"/>
      <c r="AB19" s="147"/>
      <c r="AC19" s="147"/>
      <c r="AD19" s="147"/>
      <c r="AE19" s="147"/>
      <c r="AF19" s="147"/>
      <c r="AG19" s="147"/>
      <c r="AH19" s="147"/>
      <c r="AI19" s="147"/>
      <c r="AJ19" s="147"/>
      <c r="AK19" s="147"/>
      <c r="AL19" s="268"/>
    </row>
    <row r="20" s="147" customFormat="1" spans="2:38">
      <c r="B20" s="159"/>
      <c r="C20" s="160"/>
      <c r="D20" s="147"/>
      <c r="E20" s="147"/>
      <c r="F20" s="147"/>
      <c r="G20" s="147"/>
      <c r="H20" s="147"/>
      <c r="I20" s="147"/>
      <c r="J20" s="147"/>
      <c r="K20" s="147"/>
      <c r="L20" s="147"/>
      <c r="M20" s="147"/>
      <c r="N20" s="147"/>
      <c r="O20" s="147"/>
      <c r="P20" s="147"/>
      <c r="Q20" s="147"/>
      <c r="R20" s="159"/>
      <c r="S20" s="160"/>
      <c r="T20" s="237"/>
      <c r="U20" s="148">
        <v>6</v>
      </c>
      <c r="V20" s="147"/>
      <c r="W20" s="147" t="s">
        <v>20</v>
      </c>
      <c r="X20" s="147"/>
      <c r="Y20" s="147"/>
      <c r="Z20" s="147"/>
      <c r="AA20" s="147"/>
      <c r="AB20" s="147"/>
      <c r="AC20" s="147"/>
      <c r="AD20" s="147"/>
      <c r="AE20" s="147"/>
      <c r="AF20" s="147"/>
      <c r="AG20" s="147"/>
      <c r="AH20" s="147"/>
      <c r="AI20" s="147"/>
      <c r="AJ20" s="147"/>
      <c r="AK20" s="147"/>
      <c r="AL20" s="268"/>
    </row>
    <row r="21" s="147" customFormat="1" spans="2:38">
      <c r="B21" s="159"/>
      <c r="C21" s="160"/>
      <c r="D21" s="164" t="s">
        <v>21</v>
      </c>
      <c r="E21" s="165"/>
      <c r="F21" s="165"/>
      <c r="G21" s="165"/>
      <c r="H21" s="165"/>
      <c r="I21" s="165"/>
      <c r="J21" s="165"/>
      <c r="K21" s="165"/>
      <c r="L21" s="165"/>
      <c r="M21" s="165"/>
      <c r="N21" s="165"/>
      <c r="O21" s="165"/>
      <c r="P21" s="165"/>
      <c r="Q21" s="238"/>
      <c r="R21" s="159"/>
      <c r="S21" s="160"/>
      <c r="T21" s="237"/>
      <c r="U21" s="148">
        <v>7</v>
      </c>
      <c r="V21" s="147"/>
      <c r="W21" s="147" t="s">
        <v>22</v>
      </c>
      <c r="X21" s="147"/>
      <c r="Y21" s="147"/>
      <c r="Z21" s="147"/>
      <c r="AA21" s="147"/>
      <c r="AB21" s="147"/>
      <c r="AC21" s="147"/>
      <c r="AD21" s="147"/>
      <c r="AE21" s="147"/>
      <c r="AF21" s="147"/>
      <c r="AG21" s="147"/>
      <c r="AH21" s="147"/>
      <c r="AI21" s="147"/>
      <c r="AJ21" s="147"/>
      <c r="AK21" s="147"/>
      <c r="AL21" s="268"/>
    </row>
    <row r="22" s="147" customFormat="1" spans="2:38">
      <c r="B22" s="159"/>
      <c r="C22" s="160"/>
      <c r="D22" s="164"/>
      <c r="E22" s="165"/>
      <c r="F22" s="165"/>
      <c r="G22" s="165"/>
      <c r="H22" s="165"/>
      <c r="I22" s="165"/>
      <c r="J22" s="165"/>
      <c r="K22" s="165"/>
      <c r="L22" s="165"/>
      <c r="M22" s="165"/>
      <c r="N22" s="165"/>
      <c r="O22" s="165"/>
      <c r="P22" s="165"/>
      <c r="Q22" s="238"/>
      <c r="R22" s="159"/>
      <c r="S22" s="160"/>
      <c r="T22" s="237"/>
      <c r="U22" s="148">
        <v>8</v>
      </c>
      <c r="V22" s="147"/>
      <c r="W22" s="147" t="s">
        <v>23</v>
      </c>
      <c r="X22" s="147"/>
      <c r="Y22" s="147"/>
      <c r="Z22" s="147"/>
      <c r="AA22" s="147"/>
      <c r="AB22" s="147"/>
      <c r="AC22" s="147"/>
      <c r="AD22" s="147"/>
      <c r="AE22" s="147"/>
      <c r="AF22" s="147"/>
      <c r="AG22" s="147"/>
      <c r="AH22" s="147"/>
      <c r="AI22" s="147"/>
      <c r="AJ22" s="147"/>
      <c r="AK22" s="147"/>
      <c r="AL22" s="268"/>
    </row>
    <row r="23" s="147" customFormat="1" ht="14.25" spans="2:38">
      <c r="B23" s="166"/>
      <c r="C23" s="167"/>
      <c r="D23" s="168"/>
      <c r="E23" s="169"/>
      <c r="F23" s="169"/>
      <c r="G23" s="169"/>
      <c r="H23" s="165"/>
      <c r="I23" s="165"/>
      <c r="J23" s="169"/>
      <c r="K23" s="169"/>
      <c r="L23" s="169"/>
      <c r="M23" s="169"/>
      <c r="N23" s="169"/>
      <c r="O23" s="169"/>
      <c r="P23" s="169"/>
      <c r="Q23" s="239"/>
      <c r="R23" s="166"/>
      <c r="S23" s="167"/>
      <c r="T23" s="240"/>
      <c r="U23" s="200"/>
      <c r="V23" s="200"/>
      <c r="W23" s="200"/>
      <c r="X23" s="200"/>
      <c r="Y23" s="200"/>
      <c r="Z23" s="200"/>
      <c r="AA23" s="200"/>
      <c r="AB23" s="200"/>
      <c r="AC23" s="200"/>
      <c r="AD23" s="200"/>
      <c r="AE23" s="200"/>
      <c r="AF23" s="200"/>
      <c r="AG23" s="200"/>
      <c r="AH23" s="200"/>
      <c r="AI23" s="200"/>
      <c r="AJ23" s="200"/>
      <c r="AK23" s="200"/>
      <c r="AL23" s="269"/>
    </row>
    <row r="24" s="147" customFormat="1" ht="16.5" customHeight="1" spans="2:38">
      <c r="B24" s="170" t="s">
        <v>24</v>
      </c>
      <c r="C24" s="171"/>
      <c r="D24" s="171"/>
      <c r="E24" s="171"/>
      <c r="F24" s="171"/>
      <c r="G24" s="171"/>
      <c r="H24" s="172">
        <v>1</v>
      </c>
      <c r="I24" s="216"/>
      <c r="J24" s="217"/>
      <c r="K24" s="217">
        <v>1</v>
      </c>
      <c r="L24" s="218" t="s">
        <v>25</v>
      </c>
      <c r="M24" s="165"/>
      <c r="N24" s="165"/>
      <c r="O24" s="165"/>
      <c r="P24" s="165"/>
      <c r="Q24" s="165"/>
      <c r="R24" s="241"/>
      <c r="S24" s="241"/>
      <c r="T24" s="147"/>
      <c r="U24" s="148"/>
      <c r="V24" s="147"/>
      <c r="W24" s="147"/>
      <c r="X24" s="147"/>
      <c r="Y24" s="147"/>
      <c r="Z24" s="147"/>
      <c r="AA24" s="255" t="s">
        <v>26</v>
      </c>
      <c r="AB24" s="147"/>
      <c r="AC24" s="147"/>
      <c r="AD24" s="147"/>
      <c r="AE24" s="147"/>
      <c r="AF24" s="147"/>
      <c r="AG24" s="147"/>
      <c r="AH24" s="147"/>
      <c r="AI24" s="147"/>
      <c r="AJ24" s="147"/>
      <c r="AK24" s="147"/>
      <c r="AL24" s="268"/>
    </row>
    <row r="25" s="147" customFormat="1" ht="16.5" customHeight="1" spans="2:38">
      <c r="B25" s="173"/>
      <c r="C25" s="174"/>
      <c r="D25" s="174"/>
      <c r="E25" s="174"/>
      <c r="F25" s="174"/>
      <c r="G25" s="174"/>
      <c r="H25" s="175"/>
      <c r="I25" s="219"/>
      <c r="J25" s="217"/>
      <c r="K25" s="217">
        <v>2</v>
      </c>
      <c r="L25" s="218" t="s">
        <v>27</v>
      </c>
      <c r="M25" s="165"/>
      <c r="N25" s="165"/>
      <c r="O25" s="165"/>
      <c r="P25" s="165"/>
      <c r="Q25" s="165"/>
      <c r="R25" s="241"/>
      <c r="S25" s="241"/>
      <c r="T25" s="147"/>
      <c r="U25" s="148"/>
      <c r="V25" s="147"/>
      <c r="W25" s="147"/>
      <c r="X25" s="147"/>
      <c r="Y25" s="147"/>
      <c r="Z25" s="147"/>
      <c r="AA25" s="147"/>
      <c r="AB25" s="147"/>
      <c r="AC25" s="147"/>
      <c r="AD25" s="147"/>
      <c r="AE25" s="147"/>
      <c r="AF25" s="147"/>
      <c r="AG25" s="147"/>
      <c r="AH25" s="147"/>
      <c r="AI25" s="147"/>
      <c r="AJ25" s="147"/>
      <c r="AK25" s="147"/>
      <c r="AL25" s="268"/>
    </row>
    <row r="26" s="147" customFormat="1" ht="16.5" customHeight="1" spans="2:38">
      <c r="B26" s="176"/>
      <c r="C26" s="177"/>
      <c r="D26" s="177"/>
      <c r="E26" s="177"/>
      <c r="F26" s="177"/>
      <c r="G26" s="177"/>
      <c r="H26" s="178"/>
      <c r="I26" s="220"/>
      <c r="J26" s="217"/>
      <c r="K26" s="217">
        <v>3</v>
      </c>
      <c r="L26" s="218" t="s">
        <v>28</v>
      </c>
      <c r="M26" s="165"/>
      <c r="N26" s="165"/>
      <c r="O26" s="165"/>
      <c r="P26" s="165"/>
      <c r="Q26" s="165"/>
      <c r="R26" s="241"/>
      <c r="S26" s="241"/>
      <c r="T26" s="147"/>
      <c r="U26" s="148"/>
      <c r="V26" s="147"/>
      <c r="W26" s="147"/>
      <c r="X26" s="147"/>
      <c r="Y26" s="147"/>
      <c r="Z26" s="147"/>
      <c r="AA26" s="147"/>
      <c r="AB26" s="147"/>
      <c r="AC26" s="147"/>
      <c r="AD26" s="147"/>
      <c r="AE26" s="147"/>
      <c r="AF26" s="147"/>
      <c r="AG26" s="147"/>
      <c r="AH26" s="147"/>
      <c r="AI26" s="147"/>
      <c r="AJ26" s="147"/>
      <c r="AK26" s="147"/>
      <c r="AL26" s="268"/>
    </row>
    <row r="27" s="147" customFormat="1" ht="14.25" customHeight="1" spans="2:38">
      <c r="B27" s="179" t="s">
        <v>29</v>
      </c>
      <c r="C27" s="180"/>
      <c r="D27" s="180"/>
      <c r="E27" s="180"/>
      <c r="F27" s="180"/>
      <c r="G27" s="180"/>
      <c r="H27" s="181" t="s">
        <v>30</v>
      </c>
      <c r="I27" s="221"/>
      <c r="J27" s="221"/>
      <c r="K27" s="221"/>
      <c r="L27" s="222"/>
      <c r="M27" s="223"/>
      <c r="N27" s="223"/>
      <c r="O27" s="222"/>
      <c r="P27" s="222"/>
      <c r="Q27" s="222"/>
      <c r="R27" s="242"/>
      <c r="S27" s="242"/>
      <c r="T27" s="243"/>
      <c r="U27" s="244"/>
      <c r="V27" s="243"/>
      <c r="W27" s="243"/>
      <c r="X27" s="243"/>
      <c r="Y27" s="243"/>
      <c r="Z27" s="243"/>
      <c r="AA27" s="243"/>
      <c r="AB27" s="243"/>
      <c r="AC27" s="243"/>
      <c r="AD27" s="243"/>
      <c r="AE27" s="243"/>
      <c r="AF27" s="243"/>
      <c r="AG27" s="243"/>
      <c r="AH27" s="243"/>
      <c r="AI27" s="243"/>
      <c r="AJ27" s="243"/>
      <c r="AK27" s="243"/>
      <c r="AL27" s="270"/>
    </row>
    <row r="28" s="147" customFormat="1" spans="2:38">
      <c r="B28" s="182"/>
      <c r="C28" s="183"/>
      <c r="D28" s="183"/>
      <c r="E28" s="183"/>
      <c r="F28" s="183"/>
      <c r="G28" s="183"/>
      <c r="H28" s="18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71"/>
    </row>
    <row r="29" s="147" customFormat="1" spans="2:38">
      <c r="B29" s="182"/>
      <c r="C29" s="183"/>
      <c r="D29" s="183"/>
      <c r="E29" s="183"/>
      <c r="F29" s="183"/>
      <c r="G29" s="183"/>
      <c r="H29" s="18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71"/>
    </row>
    <row r="30" s="147" customFormat="1" spans="2:38">
      <c r="B30" s="185"/>
      <c r="C30" s="186"/>
      <c r="D30" s="186"/>
      <c r="E30" s="186"/>
      <c r="F30" s="186"/>
      <c r="G30" s="186"/>
      <c r="H30" s="187"/>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72"/>
    </row>
    <row r="31" s="147" customFormat="1" ht="19.5" customHeight="1" spans="2:38">
      <c r="B31" s="156" t="s">
        <v>31</v>
      </c>
      <c r="C31" s="157"/>
      <c r="D31" s="158"/>
      <c r="E31" s="188"/>
      <c r="F31" s="147"/>
      <c r="G31" s="158"/>
      <c r="H31" s="147"/>
      <c r="I31" s="147"/>
      <c r="J31" s="158"/>
      <c r="K31" s="158"/>
      <c r="L31" s="158"/>
      <c r="M31" s="158"/>
      <c r="N31" s="158"/>
      <c r="O31" s="158"/>
      <c r="P31" s="158"/>
      <c r="Q31" s="158"/>
      <c r="R31" s="245"/>
      <c r="S31" s="245"/>
      <c r="T31" s="158"/>
      <c r="U31" s="158"/>
      <c r="V31" s="158"/>
      <c r="W31" s="246"/>
      <c r="X31" s="246"/>
      <c r="Y31" s="246"/>
      <c r="Z31" s="246"/>
      <c r="AA31" s="246"/>
      <c r="AB31" s="246"/>
      <c r="AC31" s="246"/>
      <c r="AD31" s="246"/>
      <c r="AE31" s="246"/>
      <c r="AF31" s="246"/>
      <c r="AG31" s="246"/>
      <c r="AH31" s="246"/>
      <c r="AI31" s="246"/>
      <c r="AJ31" s="246"/>
      <c r="AK31" s="246"/>
      <c r="AL31" s="263"/>
    </row>
    <row r="32" s="147" customFormat="1" ht="18" customHeight="1" spans="2:38">
      <c r="B32" s="159"/>
      <c r="C32" s="160"/>
      <c r="D32" s="147"/>
      <c r="E32" s="152"/>
      <c r="F32" s="189"/>
      <c r="G32" s="151" t="s">
        <v>32</v>
      </c>
      <c r="H32" s="151"/>
      <c r="I32" s="151"/>
      <c r="J32" s="151"/>
      <c r="K32" s="151"/>
      <c r="L32" s="151"/>
      <c r="M32" s="151"/>
      <c r="N32" s="151"/>
      <c r="O32" s="151"/>
      <c r="P32" s="226" t="s">
        <v>33</v>
      </c>
      <c r="Q32" s="151"/>
      <c r="R32" s="151"/>
      <c r="S32" s="151"/>
      <c r="T32" s="151"/>
      <c r="U32" s="151"/>
      <c r="V32" s="151"/>
      <c r="W32" s="151"/>
      <c r="X32" s="151"/>
      <c r="Y32" s="147"/>
      <c r="Z32" s="147"/>
      <c r="AA32" s="147"/>
      <c r="AB32" s="147"/>
      <c r="AC32" s="147"/>
      <c r="AD32" s="147"/>
      <c r="AE32" s="147"/>
      <c r="AF32" s="147"/>
      <c r="AG32" s="147"/>
      <c r="AH32" s="147"/>
      <c r="AI32" s="147"/>
      <c r="AJ32" s="147"/>
      <c r="AK32" s="147"/>
      <c r="AL32" s="265"/>
    </row>
    <row r="33" s="147" customFormat="1" ht="18" customHeight="1" spans="2:38">
      <c r="B33" s="159"/>
      <c r="C33" s="160"/>
      <c r="D33" s="147"/>
      <c r="E33" s="154"/>
      <c r="F33" s="190"/>
      <c r="G33" s="151"/>
      <c r="H33" s="151"/>
      <c r="I33" s="151"/>
      <c r="J33" s="151"/>
      <c r="K33" s="151"/>
      <c r="L33" s="151"/>
      <c r="M33" s="151"/>
      <c r="N33" s="151"/>
      <c r="O33" s="151"/>
      <c r="P33" s="151"/>
      <c r="Q33" s="151"/>
      <c r="R33" s="151"/>
      <c r="S33" s="151"/>
      <c r="T33" s="151"/>
      <c r="U33" s="151"/>
      <c r="V33" s="151"/>
      <c r="W33" s="151"/>
      <c r="X33" s="151"/>
      <c r="Y33" s="147"/>
      <c r="Z33" s="147"/>
      <c r="AA33" s="147"/>
      <c r="AB33" s="147"/>
      <c r="AC33" s="147"/>
      <c r="AD33" s="147"/>
      <c r="AE33" s="147"/>
      <c r="AF33" s="147"/>
      <c r="AG33" s="147"/>
      <c r="AH33" s="147"/>
      <c r="AI33" s="147"/>
      <c r="AJ33" s="147"/>
      <c r="AK33" s="147"/>
      <c r="AL33" s="265"/>
    </row>
    <row r="34" s="147" customFormat="1" ht="12.75" customHeight="1" spans="2:38">
      <c r="B34" s="159"/>
      <c r="C34" s="160"/>
      <c r="D34" s="147"/>
      <c r="E34" s="191" t="s">
        <v>34</v>
      </c>
      <c r="F34" s="191"/>
      <c r="G34" s="192">
        <f>'[1]別紙54-2'!F5</f>
        <v>656.25</v>
      </c>
      <c r="H34" s="192"/>
      <c r="I34" s="192"/>
      <c r="J34" s="192"/>
      <c r="K34" s="192"/>
      <c r="L34" s="192"/>
      <c r="M34" s="192"/>
      <c r="N34" s="191" t="s">
        <v>35</v>
      </c>
      <c r="O34" s="191"/>
      <c r="P34" s="227">
        <f>'[1]別紙54-2'!E5</f>
        <v>166</v>
      </c>
      <c r="Q34" s="227"/>
      <c r="R34" s="227"/>
      <c r="S34" s="227"/>
      <c r="T34" s="227"/>
      <c r="U34" s="227"/>
      <c r="V34" s="227"/>
      <c r="W34" s="151" t="s">
        <v>36</v>
      </c>
      <c r="X34" s="151"/>
      <c r="Y34" s="147"/>
      <c r="Z34" s="147"/>
      <c r="AA34" s="147"/>
      <c r="AB34" s="147"/>
      <c r="AC34" s="147"/>
      <c r="AD34" s="147"/>
      <c r="AE34" s="147"/>
      <c r="AF34" s="147"/>
      <c r="AG34" s="147"/>
      <c r="AH34" s="147"/>
      <c r="AI34" s="147"/>
      <c r="AJ34" s="147"/>
      <c r="AK34" s="147"/>
      <c r="AL34" s="265"/>
    </row>
    <row r="35" s="147" customFormat="1" ht="12.75" customHeight="1" spans="2:38">
      <c r="B35" s="159"/>
      <c r="C35" s="160"/>
      <c r="D35" s="147"/>
      <c r="E35" s="191"/>
      <c r="F35" s="191"/>
      <c r="G35" s="192"/>
      <c r="H35" s="192"/>
      <c r="I35" s="192"/>
      <c r="J35" s="192"/>
      <c r="K35" s="192"/>
      <c r="L35" s="192"/>
      <c r="M35" s="192"/>
      <c r="N35" s="191"/>
      <c r="O35" s="191"/>
      <c r="P35" s="227"/>
      <c r="Q35" s="227"/>
      <c r="R35" s="227"/>
      <c r="S35" s="227"/>
      <c r="T35" s="227"/>
      <c r="U35" s="227"/>
      <c r="V35" s="227"/>
      <c r="W35" s="151"/>
      <c r="X35" s="151"/>
      <c r="Y35" s="147"/>
      <c r="Z35" s="147"/>
      <c r="AA35" s="147"/>
      <c r="AB35" s="147"/>
      <c r="AC35" s="147"/>
      <c r="AD35" s="147"/>
      <c r="AE35" s="147"/>
      <c r="AF35" s="147"/>
      <c r="AG35" s="147"/>
      <c r="AH35" s="147"/>
      <c r="AI35" s="147"/>
      <c r="AJ35" s="147"/>
      <c r="AK35" s="147"/>
      <c r="AL35" s="265"/>
    </row>
    <row r="36" s="147" customFormat="1" ht="12.75" customHeight="1" spans="2:38">
      <c r="B36" s="159"/>
      <c r="C36" s="160"/>
      <c r="D36" s="147"/>
      <c r="E36" s="191" t="s">
        <v>37</v>
      </c>
      <c r="F36" s="191"/>
      <c r="G36" s="192">
        <f>'[1]別紙54-2'!H5</f>
        <v>715.25</v>
      </c>
      <c r="H36" s="192"/>
      <c r="I36" s="192"/>
      <c r="J36" s="192"/>
      <c r="K36" s="192"/>
      <c r="L36" s="192"/>
      <c r="M36" s="192"/>
      <c r="N36" s="191" t="s">
        <v>35</v>
      </c>
      <c r="O36" s="191"/>
      <c r="P36" s="227">
        <f>'[1]別紙54-2'!G5</f>
        <v>187</v>
      </c>
      <c r="Q36" s="227"/>
      <c r="R36" s="227"/>
      <c r="S36" s="227"/>
      <c r="T36" s="227"/>
      <c r="U36" s="227"/>
      <c r="V36" s="227"/>
      <c r="W36" s="151" t="s">
        <v>36</v>
      </c>
      <c r="X36" s="151"/>
      <c r="Y36" s="147"/>
      <c r="Z36" s="147"/>
      <c r="AA36" s="147"/>
      <c r="AB36" s="147"/>
      <c r="AC36" s="147"/>
      <c r="AD36" s="147"/>
      <c r="AE36" s="147"/>
      <c r="AF36" s="147"/>
      <c r="AG36" s="147"/>
      <c r="AH36" s="147"/>
      <c r="AI36" s="147"/>
      <c r="AJ36" s="147"/>
      <c r="AK36" s="147"/>
      <c r="AL36" s="265"/>
    </row>
    <row r="37" s="147" customFormat="1" ht="12.75" customHeight="1" spans="2:38">
      <c r="B37" s="159"/>
      <c r="C37" s="160"/>
      <c r="D37" s="147"/>
      <c r="E37" s="191"/>
      <c r="F37" s="191"/>
      <c r="G37" s="192"/>
      <c r="H37" s="192"/>
      <c r="I37" s="192"/>
      <c r="J37" s="192"/>
      <c r="K37" s="192"/>
      <c r="L37" s="192"/>
      <c r="M37" s="192"/>
      <c r="N37" s="191"/>
      <c r="O37" s="191"/>
      <c r="P37" s="227"/>
      <c r="Q37" s="227"/>
      <c r="R37" s="227"/>
      <c r="S37" s="227"/>
      <c r="T37" s="227"/>
      <c r="U37" s="227"/>
      <c r="V37" s="227"/>
      <c r="W37" s="151"/>
      <c r="X37" s="151"/>
      <c r="Y37" s="147"/>
      <c r="Z37" s="147"/>
      <c r="AA37" s="147"/>
      <c r="AB37" s="147"/>
      <c r="AC37" s="147"/>
      <c r="AD37" s="147"/>
      <c r="AE37" s="147"/>
      <c r="AF37" s="147"/>
      <c r="AG37" s="147"/>
      <c r="AH37" s="147"/>
      <c r="AI37" s="147"/>
      <c r="AJ37" s="147"/>
      <c r="AK37" s="147"/>
      <c r="AL37" s="265"/>
    </row>
    <row r="38" s="147" customFormat="1" ht="12.75" customHeight="1" spans="2:38">
      <c r="B38" s="159"/>
      <c r="C38" s="160"/>
      <c r="D38" s="147"/>
      <c r="E38" s="191" t="s">
        <v>38</v>
      </c>
      <c r="F38" s="191"/>
      <c r="G38" s="192">
        <f>'[1]別紙54-2'!J5</f>
        <v>561</v>
      </c>
      <c r="H38" s="192"/>
      <c r="I38" s="192"/>
      <c r="J38" s="192"/>
      <c r="K38" s="192"/>
      <c r="L38" s="192"/>
      <c r="M38" s="192"/>
      <c r="N38" s="191" t="s">
        <v>35</v>
      </c>
      <c r="O38" s="191"/>
      <c r="P38" s="227">
        <f>'[1]別紙54-2'!I5</f>
        <v>139</v>
      </c>
      <c r="Q38" s="227"/>
      <c r="R38" s="227"/>
      <c r="S38" s="227"/>
      <c r="T38" s="227"/>
      <c r="U38" s="227"/>
      <c r="V38" s="227"/>
      <c r="W38" s="151" t="s">
        <v>36</v>
      </c>
      <c r="X38" s="151"/>
      <c r="Y38" s="147"/>
      <c r="Z38" s="147"/>
      <c r="AA38" s="147"/>
      <c r="AB38" s="147"/>
      <c r="AC38" s="147"/>
      <c r="AD38" s="147"/>
      <c r="AE38" s="147"/>
      <c r="AF38" s="147"/>
      <c r="AG38" s="147"/>
      <c r="AH38" s="147"/>
      <c r="AI38" s="147"/>
      <c r="AJ38" s="147"/>
      <c r="AK38" s="147"/>
      <c r="AL38" s="265"/>
    </row>
    <row r="39" s="147" customFormat="1" ht="12.75" customHeight="1" spans="2:38">
      <c r="B39" s="159"/>
      <c r="C39" s="160"/>
      <c r="D39" s="147"/>
      <c r="E39" s="191"/>
      <c r="F39" s="191"/>
      <c r="G39" s="192"/>
      <c r="H39" s="192"/>
      <c r="I39" s="192"/>
      <c r="J39" s="192"/>
      <c r="K39" s="192"/>
      <c r="L39" s="192"/>
      <c r="M39" s="192"/>
      <c r="N39" s="191"/>
      <c r="O39" s="191"/>
      <c r="P39" s="227"/>
      <c r="Q39" s="227"/>
      <c r="R39" s="227"/>
      <c r="S39" s="227"/>
      <c r="T39" s="227"/>
      <c r="U39" s="227"/>
      <c r="V39" s="227"/>
      <c r="W39" s="151"/>
      <c r="X39" s="151"/>
      <c r="Y39" s="147"/>
      <c r="Z39" s="147"/>
      <c r="AA39" s="147"/>
      <c r="AB39" s="147"/>
      <c r="AC39" s="147"/>
      <c r="AD39" s="147"/>
      <c r="AE39" s="147"/>
      <c r="AF39" s="147"/>
      <c r="AG39" s="147"/>
      <c r="AH39" s="147"/>
      <c r="AI39" s="147"/>
      <c r="AJ39" s="147"/>
      <c r="AK39" s="147"/>
      <c r="AL39" s="265"/>
    </row>
    <row r="40" s="147" customFormat="1" ht="12.75" customHeight="1" spans="2:38">
      <c r="B40" s="159"/>
      <c r="C40" s="160"/>
      <c r="D40" s="147"/>
      <c r="E40" s="191" t="s">
        <v>39</v>
      </c>
      <c r="F40" s="191"/>
      <c r="G40" s="192">
        <f>'[1]別紙54-2'!L5</f>
        <v>585.5</v>
      </c>
      <c r="H40" s="192"/>
      <c r="I40" s="192"/>
      <c r="J40" s="192"/>
      <c r="K40" s="192"/>
      <c r="L40" s="192"/>
      <c r="M40" s="192"/>
      <c r="N40" s="191" t="s">
        <v>35</v>
      </c>
      <c r="O40" s="191"/>
      <c r="P40" s="227">
        <f>'[1]別紙54-2'!K5</f>
        <v>150</v>
      </c>
      <c r="Q40" s="227"/>
      <c r="R40" s="227"/>
      <c r="S40" s="227"/>
      <c r="T40" s="227"/>
      <c r="U40" s="227"/>
      <c r="V40" s="227"/>
      <c r="W40" s="151" t="s">
        <v>36</v>
      </c>
      <c r="X40" s="151"/>
      <c r="Y40" s="147"/>
      <c r="Z40" s="147"/>
      <c r="AA40" s="147"/>
      <c r="AB40" s="147"/>
      <c r="AC40" s="147"/>
      <c r="AD40" s="147"/>
      <c r="AE40" s="147"/>
      <c r="AF40" s="147"/>
      <c r="AG40" s="147"/>
      <c r="AH40" s="147"/>
      <c r="AI40" s="147"/>
      <c r="AJ40" s="147"/>
      <c r="AK40" s="147"/>
      <c r="AL40" s="265"/>
    </row>
    <row r="41" s="147" customFormat="1" ht="12.75" customHeight="1" spans="2:38">
      <c r="B41" s="159"/>
      <c r="C41" s="160"/>
      <c r="D41" s="147"/>
      <c r="E41" s="191"/>
      <c r="F41" s="191"/>
      <c r="G41" s="192"/>
      <c r="H41" s="192"/>
      <c r="I41" s="192"/>
      <c r="J41" s="192"/>
      <c r="K41" s="192"/>
      <c r="L41" s="192"/>
      <c r="M41" s="192"/>
      <c r="N41" s="191"/>
      <c r="O41" s="191"/>
      <c r="P41" s="227"/>
      <c r="Q41" s="227"/>
      <c r="R41" s="227"/>
      <c r="S41" s="227"/>
      <c r="T41" s="227"/>
      <c r="U41" s="227"/>
      <c r="V41" s="227"/>
      <c r="W41" s="151"/>
      <c r="X41" s="151"/>
      <c r="Y41" s="147"/>
      <c r="Z41" s="147"/>
      <c r="AA41" s="147"/>
      <c r="AB41" s="147"/>
      <c r="AC41" s="147"/>
      <c r="AD41" s="147"/>
      <c r="AE41" s="147"/>
      <c r="AF41" s="147"/>
      <c r="AG41" s="147"/>
      <c r="AH41" s="147"/>
      <c r="AI41" s="147"/>
      <c r="AJ41" s="147"/>
      <c r="AK41" s="147"/>
      <c r="AL41" s="265"/>
    </row>
    <row r="42" s="147" customFormat="1" ht="12.75" customHeight="1" spans="2:38">
      <c r="B42" s="159"/>
      <c r="C42" s="160"/>
      <c r="D42" s="147"/>
      <c r="E42" s="191" t="s">
        <v>40</v>
      </c>
      <c r="F42" s="191"/>
      <c r="G42" s="192">
        <f>'[1]別紙54-2'!N5</f>
        <v>595.25</v>
      </c>
      <c r="H42" s="192"/>
      <c r="I42" s="192"/>
      <c r="J42" s="192"/>
      <c r="K42" s="192"/>
      <c r="L42" s="192"/>
      <c r="M42" s="192"/>
      <c r="N42" s="191" t="s">
        <v>35</v>
      </c>
      <c r="O42" s="191"/>
      <c r="P42" s="227">
        <f>'[1]別紙54-2'!M5</f>
        <v>151</v>
      </c>
      <c r="Q42" s="227"/>
      <c r="R42" s="227"/>
      <c r="S42" s="227"/>
      <c r="T42" s="227"/>
      <c r="U42" s="227"/>
      <c r="V42" s="227"/>
      <c r="W42" s="151" t="s">
        <v>36</v>
      </c>
      <c r="X42" s="151"/>
      <c r="Y42" s="147"/>
      <c r="Z42" s="147"/>
      <c r="AA42" s="147"/>
      <c r="AB42" s="147"/>
      <c r="AC42" s="147"/>
      <c r="AD42" s="147"/>
      <c r="AE42" s="147"/>
      <c r="AF42" s="147"/>
      <c r="AG42" s="147"/>
      <c r="AH42" s="147"/>
      <c r="AI42" s="147"/>
      <c r="AJ42" s="147"/>
      <c r="AK42" s="147"/>
      <c r="AL42" s="265"/>
    </row>
    <row r="43" s="147" customFormat="1" ht="12.75" customHeight="1" spans="2:38">
      <c r="B43" s="159"/>
      <c r="C43" s="160"/>
      <c r="D43" s="147"/>
      <c r="E43" s="191"/>
      <c r="F43" s="191"/>
      <c r="G43" s="192"/>
      <c r="H43" s="192"/>
      <c r="I43" s="192"/>
      <c r="J43" s="192"/>
      <c r="K43" s="192"/>
      <c r="L43" s="192"/>
      <c r="M43" s="192"/>
      <c r="N43" s="191"/>
      <c r="O43" s="191"/>
      <c r="P43" s="227"/>
      <c r="Q43" s="227"/>
      <c r="R43" s="227"/>
      <c r="S43" s="227"/>
      <c r="T43" s="227"/>
      <c r="U43" s="227"/>
      <c r="V43" s="227"/>
      <c r="W43" s="151"/>
      <c r="X43" s="151"/>
      <c r="Y43" s="147"/>
      <c r="Z43" s="147"/>
      <c r="AA43" s="147"/>
      <c r="AB43" s="147"/>
      <c r="AC43" s="147"/>
      <c r="AD43" s="147"/>
      <c r="AE43" s="147"/>
      <c r="AF43" s="147"/>
      <c r="AG43" s="147"/>
      <c r="AH43" s="147"/>
      <c r="AI43" s="147"/>
      <c r="AJ43" s="147"/>
      <c r="AK43" s="147"/>
      <c r="AL43" s="265"/>
    </row>
    <row r="44" s="147" customFormat="1" ht="12.75" customHeight="1" spans="2:38">
      <c r="B44" s="159"/>
      <c r="C44" s="160"/>
      <c r="D44" s="147"/>
      <c r="E44" s="191" t="s">
        <v>41</v>
      </c>
      <c r="F44" s="191"/>
      <c r="G44" s="192">
        <f>'[1]別紙54-2'!P5</f>
        <v>746.25</v>
      </c>
      <c r="H44" s="192"/>
      <c r="I44" s="192"/>
      <c r="J44" s="192"/>
      <c r="K44" s="192"/>
      <c r="L44" s="192"/>
      <c r="M44" s="192"/>
      <c r="N44" s="191" t="s">
        <v>35</v>
      </c>
      <c r="O44" s="191"/>
      <c r="P44" s="227">
        <f>'[1]別紙54-2'!O5</f>
        <v>186</v>
      </c>
      <c r="Q44" s="227"/>
      <c r="R44" s="227"/>
      <c r="S44" s="227"/>
      <c r="T44" s="227"/>
      <c r="U44" s="227"/>
      <c r="V44" s="227"/>
      <c r="W44" s="151" t="s">
        <v>36</v>
      </c>
      <c r="X44" s="151"/>
      <c r="Y44" s="147"/>
      <c r="Z44" s="147"/>
      <c r="AA44" s="147"/>
      <c r="AB44" s="147"/>
      <c r="AC44" s="147"/>
      <c r="AD44" s="147"/>
      <c r="AE44" s="147"/>
      <c r="AF44" s="147"/>
      <c r="AG44" s="147"/>
      <c r="AH44" s="147"/>
      <c r="AI44" s="147"/>
      <c r="AJ44" s="147"/>
      <c r="AK44" s="147"/>
      <c r="AL44" s="265"/>
    </row>
    <row r="45" s="147" customFormat="1" ht="12.75" customHeight="1" spans="2:38">
      <c r="B45" s="159"/>
      <c r="C45" s="160"/>
      <c r="D45" s="147"/>
      <c r="E45" s="191"/>
      <c r="F45" s="191"/>
      <c r="G45" s="192"/>
      <c r="H45" s="192"/>
      <c r="I45" s="192"/>
      <c r="J45" s="192"/>
      <c r="K45" s="192"/>
      <c r="L45" s="192"/>
      <c r="M45" s="192"/>
      <c r="N45" s="191"/>
      <c r="O45" s="191"/>
      <c r="P45" s="227"/>
      <c r="Q45" s="227"/>
      <c r="R45" s="227"/>
      <c r="S45" s="227"/>
      <c r="T45" s="227"/>
      <c r="U45" s="227"/>
      <c r="V45" s="227"/>
      <c r="W45" s="151"/>
      <c r="X45" s="151"/>
      <c r="Y45" s="147"/>
      <c r="Z45" s="147"/>
      <c r="AA45" s="147"/>
      <c r="AB45" s="147"/>
      <c r="AC45" s="147"/>
      <c r="AD45" s="147"/>
      <c r="AE45" s="147"/>
      <c r="AF45" s="147"/>
      <c r="AG45" s="147"/>
      <c r="AH45" s="147"/>
      <c r="AI45" s="147"/>
      <c r="AJ45" s="147"/>
      <c r="AK45" s="147"/>
      <c r="AL45" s="265"/>
    </row>
    <row r="46" s="147" customFormat="1" ht="12.75" customHeight="1" spans="2:38">
      <c r="B46" s="159"/>
      <c r="C46" s="160"/>
      <c r="D46" s="147"/>
      <c r="E46" s="191" t="s">
        <v>42</v>
      </c>
      <c r="F46" s="191"/>
      <c r="G46" s="192">
        <f>'[1]別紙54-2'!R5</f>
        <v>600</v>
      </c>
      <c r="H46" s="192"/>
      <c r="I46" s="192"/>
      <c r="J46" s="192"/>
      <c r="K46" s="192"/>
      <c r="L46" s="192"/>
      <c r="M46" s="192"/>
      <c r="N46" s="191" t="s">
        <v>35</v>
      </c>
      <c r="O46" s="191"/>
      <c r="P46" s="227">
        <f>'[1]別紙54-2'!Q5</f>
        <v>148</v>
      </c>
      <c r="Q46" s="227"/>
      <c r="R46" s="227"/>
      <c r="S46" s="227"/>
      <c r="T46" s="227"/>
      <c r="U46" s="227"/>
      <c r="V46" s="227"/>
      <c r="W46" s="151" t="s">
        <v>36</v>
      </c>
      <c r="X46" s="151"/>
      <c r="Y46" s="147"/>
      <c r="Z46" s="147"/>
      <c r="AA46" s="147"/>
      <c r="AB46" s="147"/>
      <c r="AC46" s="147"/>
      <c r="AD46" s="147"/>
      <c r="AE46" s="147"/>
      <c r="AF46" s="147"/>
      <c r="AG46" s="147"/>
      <c r="AH46" s="147"/>
      <c r="AI46" s="147"/>
      <c r="AJ46" s="147"/>
      <c r="AK46" s="147"/>
      <c r="AL46" s="265"/>
    </row>
    <row r="47" s="147" customFormat="1" ht="12.75" customHeight="1" spans="2:38">
      <c r="B47" s="159"/>
      <c r="C47" s="160"/>
      <c r="D47" s="147"/>
      <c r="E47" s="191"/>
      <c r="F47" s="191"/>
      <c r="G47" s="192"/>
      <c r="H47" s="192"/>
      <c r="I47" s="192"/>
      <c r="J47" s="192"/>
      <c r="K47" s="192"/>
      <c r="L47" s="192"/>
      <c r="M47" s="192"/>
      <c r="N47" s="191"/>
      <c r="O47" s="191"/>
      <c r="P47" s="227"/>
      <c r="Q47" s="227"/>
      <c r="R47" s="227"/>
      <c r="S47" s="227"/>
      <c r="T47" s="227"/>
      <c r="U47" s="227"/>
      <c r="V47" s="227"/>
      <c r="W47" s="151"/>
      <c r="X47" s="151"/>
      <c r="Y47" s="147"/>
      <c r="Z47" s="147"/>
      <c r="AA47" s="147"/>
      <c r="AB47" s="147"/>
      <c r="AC47" s="147"/>
      <c r="AD47" s="147"/>
      <c r="AE47" s="147"/>
      <c r="AF47" s="147"/>
      <c r="AG47" s="147"/>
      <c r="AH47" s="147"/>
      <c r="AI47" s="147"/>
      <c r="AJ47" s="147"/>
      <c r="AK47" s="147"/>
      <c r="AL47" s="265"/>
    </row>
    <row r="48" s="147" customFormat="1" ht="12.75" customHeight="1" spans="2:38">
      <c r="B48" s="159"/>
      <c r="C48" s="160"/>
      <c r="D48" s="147"/>
      <c r="E48" s="191" t="s">
        <v>43</v>
      </c>
      <c r="F48" s="191"/>
      <c r="G48" s="192">
        <f>'[1]別紙54-2'!T5</f>
        <v>819.25</v>
      </c>
      <c r="H48" s="192"/>
      <c r="I48" s="192"/>
      <c r="J48" s="192"/>
      <c r="K48" s="192"/>
      <c r="L48" s="192"/>
      <c r="M48" s="192"/>
      <c r="N48" s="191" t="s">
        <v>35</v>
      </c>
      <c r="O48" s="191"/>
      <c r="P48" s="227">
        <f>'[1]別紙54-2'!S5</f>
        <v>198</v>
      </c>
      <c r="Q48" s="227"/>
      <c r="R48" s="227"/>
      <c r="S48" s="227"/>
      <c r="T48" s="227"/>
      <c r="U48" s="227"/>
      <c r="V48" s="227"/>
      <c r="W48" s="151" t="s">
        <v>36</v>
      </c>
      <c r="X48" s="151"/>
      <c r="Y48" s="147"/>
      <c r="Z48" s="147"/>
      <c r="AA48" s="147"/>
      <c r="AB48" s="147"/>
      <c r="AC48" s="147"/>
      <c r="AD48" s="147"/>
      <c r="AE48" s="147"/>
      <c r="AF48" s="147"/>
      <c r="AG48" s="147"/>
      <c r="AH48" s="147"/>
      <c r="AI48" s="147"/>
      <c r="AJ48" s="147"/>
      <c r="AK48" s="147"/>
      <c r="AL48" s="265"/>
    </row>
    <row r="49" s="147" customFormat="1" ht="12.75" customHeight="1" spans="2:38">
      <c r="B49" s="159"/>
      <c r="C49" s="160"/>
      <c r="D49" s="147"/>
      <c r="E49" s="191"/>
      <c r="F49" s="191"/>
      <c r="G49" s="192"/>
      <c r="H49" s="192"/>
      <c r="I49" s="192"/>
      <c r="J49" s="192"/>
      <c r="K49" s="192"/>
      <c r="L49" s="192"/>
      <c r="M49" s="192"/>
      <c r="N49" s="191"/>
      <c r="O49" s="191"/>
      <c r="P49" s="227"/>
      <c r="Q49" s="227"/>
      <c r="R49" s="227"/>
      <c r="S49" s="227"/>
      <c r="T49" s="227"/>
      <c r="U49" s="227"/>
      <c r="V49" s="227"/>
      <c r="W49" s="151"/>
      <c r="X49" s="151"/>
      <c r="Y49" s="147"/>
      <c r="Z49" s="147"/>
      <c r="AA49" s="147"/>
      <c r="AB49" s="147"/>
      <c r="AC49" s="147"/>
      <c r="AD49" s="147"/>
      <c r="AE49" s="147"/>
      <c r="AF49" s="147"/>
      <c r="AG49" s="147"/>
      <c r="AH49" s="147"/>
      <c r="AI49" s="147"/>
      <c r="AJ49" s="147"/>
      <c r="AK49" s="147"/>
      <c r="AL49" s="265"/>
    </row>
    <row r="50" s="147" customFormat="1" ht="12.75" customHeight="1" spans="2:38">
      <c r="B50" s="159"/>
      <c r="C50" s="160"/>
      <c r="D50" s="147"/>
      <c r="E50" s="191" t="s">
        <v>44</v>
      </c>
      <c r="F50" s="191"/>
      <c r="G50" s="192">
        <f>'[1]別紙54-2'!V5</f>
        <v>851</v>
      </c>
      <c r="H50" s="192"/>
      <c r="I50" s="192"/>
      <c r="J50" s="192"/>
      <c r="K50" s="192"/>
      <c r="L50" s="192"/>
      <c r="M50" s="192"/>
      <c r="N50" s="191" t="s">
        <v>35</v>
      </c>
      <c r="O50" s="191"/>
      <c r="P50" s="227">
        <f>'[1]別紙54-2'!U5</f>
        <v>209</v>
      </c>
      <c r="Q50" s="227"/>
      <c r="R50" s="227"/>
      <c r="S50" s="227"/>
      <c r="T50" s="227"/>
      <c r="U50" s="227"/>
      <c r="V50" s="227"/>
      <c r="W50" s="151" t="s">
        <v>36</v>
      </c>
      <c r="X50" s="151"/>
      <c r="Y50" s="147"/>
      <c r="Z50" s="147"/>
      <c r="AA50" s="147"/>
      <c r="AB50" s="147"/>
      <c r="AC50" s="147"/>
      <c r="AD50" s="147"/>
      <c r="AE50" s="147"/>
      <c r="AF50" s="147"/>
      <c r="AG50" s="147"/>
      <c r="AH50" s="147"/>
      <c r="AI50" s="147"/>
      <c r="AJ50" s="147"/>
      <c r="AK50" s="147"/>
      <c r="AL50" s="265"/>
    </row>
    <row r="51" s="147" customFormat="1" ht="12.75" customHeight="1" spans="2:38">
      <c r="B51" s="159"/>
      <c r="C51" s="160"/>
      <c r="D51" s="147"/>
      <c r="E51" s="191"/>
      <c r="F51" s="191"/>
      <c r="G51" s="192"/>
      <c r="H51" s="192"/>
      <c r="I51" s="192"/>
      <c r="J51" s="192"/>
      <c r="K51" s="192"/>
      <c r="L51" s="192"/>
      <c r="M51" s="192"/>
      <c r="N51" s="191"/>
      <c r="O51" s="191"/>
      <c r="P51" s="227"/>
      <c r="Q51" s="227"/>
      <c r="R51" s="227"/>
      <c r="S51" s="227"/>
      <c r="T51" s="227"/>
      <c r="U51" s="227"/>
      <c r="V51" s="227"/>
      <c r="W51" s="151"/>
      <c r="X51" s="151"/>
      <c r="Y51" s="147"/>
      <c r="Z51" s="147"/>
      <c r="AA51" s="147"/>
      <c r="AB51" s="147"/>
      <c r="AC51" s="147"/>
      <c r="AD51" s="147"/>
      <c r="AE51" s="147"/>
      <c r="AF51" s="147"/>
      <c r="AG51" s="147"/>
      <c r="AH51" s="147"/>
      <c r="AI51" s="147"/>
      <c r="AJ51" s="147"/>
      <c r="AK51" s="147"/>
      <c r="AL51" s="265"/>
    </row>
    <row r="52" s="147" customFormat="1" ht="12.75" customHeight="1" spans="2:38">
      <c r="B52" s="159"/>
      <c r="C52" s="160"/>
      <c r="D52" s="147"/>
      <c r="E52" s="191" t="s">
        <v>45</v>
      </c>
      <c r="F52" s="191"/>
      <c r="G52" s="192">
        <f>'[1]別紙54-2'!X5</f>
        <v>675.75</v>
      </c>
      <c r="H52" s="192"/>
      <c r="I52" s="192"/>
      <c r="J52" s="192"/>
      <c r="K52" s="192"/>
      <c r="L52" s="192"/>
      <c r="M52" s="192"/>
      <c r="N52" s="191" t="s">
        <v>35</v>
      </c>
      <c r="O52" s="191"/>
      <c r="P52" s="227">
        <f>'[1]別紙54-2'!W5</f>
        <v>171</v>
      </c>
      <c r="Q52" s="227"/>
      <c r="R52" s="227"/>
      <c r="S52" s="227"/>
      <c r="T52" s="227"/>
      <c r="U52" s="227"/>
      <c r="V52" s="227"/>
      <c r="W52" s="151" t="s">
        <v>36</v>
      </c>
      <c r="X52" s="151"/>
      <c r="Y52" s="147"/>
      <c r="Z52" s="147"/>
      <c r="AA52" s="147"/>
      <c r="AB52" s="147"/>
      <c r="AC52" s="147"/>
      <c r="AD52" s="147"/>
      <c r="AE52" s="147"/>
      <c r="AF52" s="147"/>
      <c r="AG52" s="147"/>
      <c r="AH52" s="147"/>
      <c r="AI52" s="147"/>
      <c r="AJ52" s="147"/>
      <c r="AK52" s="147"/>
      <c r="AL52" s="265"/>
    </row>
    <row r="53" s="147" customFormat="1" ht="12.75" customHeight="1" spans="2:38">
      <c r="B53" s="159"/>
      <c r="C53" s="160"/>
      <c r="D53" s="147"/>
      <c r="E53" s="191"/>
      <c r="F53" s="191"/>
      <c r="G53" s="192"/>
      <c r="H53" s="192"/>
      <c r="I53" s="192"/>
      <c r="J53" s="192"/>
      <c r="K53" s="192"/>
      <c r="L53" s="192"/>
      <c r="M53" s="192"/>
      <c r="N53" s="191"/>
      <c r="O53" s="191"/>
      <c r="P53" s="227"/>
      <c r="Q53" s="227"/>
      <c r="R53" s="227"/>
      <c r="S53" s="227"/>
      <c r="T53" s="227"/>
      <c r="U53" s="227"/>
      <c r="V53" s="227"/>
      <c r="W53" s="151"/>
      <c r="X53" s="151"/>
      <c r="Y53" s="147"/>
      <c r="Z53" s="147"/>
      <c r="AA53" s="147"/>
      <c r="AB53" s="147"/>
      <c r="AC53" s="147"/>
      <c r="AD53" s="147"/>
      <c r="AE53" s="147"/>
      <c r="AF53" s="147"/>
      <c r="AG53" s="147"/>
      <c r="AH53" s="147"/>
      <c r="AI53" s="147"/>
      <c r="AJ53" s="147"/>
      <c r="AK53" s="147"/>
      <c r="AL53" s="265"/>
    </row>
    <row r="54" s="147" customFormat="1" ht="12.75" customHeight="1" spans="2:38">
      <c r="B54" s="159"/>
      <c r="C54" s="160"/>
      <c r="D54" s="147"/>
      <c r="E54" s="191" t="s">
        <v>46</v>
      </c>
      <c r="F54" s="191"/>
      <c r="G54" s="192">
        <f>'[1]別紙54-2'!Z5</f>
        <v>675.75</v>
      </c>
      <c r="H54" s="192"/>
      <c r="I54" s="192"/>
      <c r="J54" s="192"/>
      <c r="K54" s="192"/>
      <c r="L54" s="192"/>
      <c r="M54" s="192"/>
      <c r="N54" s="191" t="s">
        <v>35</v>
      </c>
      <c r="O54" s="191"/>
      <c r="P54" s="227">
        <f>'[1]別紙54-2'!Y5</f>
        <v>163</v>
      </c>
      <c r="Q54" s="227"/>
      <c r="R54" s="227"/>
      <c r="S54" s="227"/>
      <c r="T54" s="227"/>
      <c r="U54" s="227"/>
      <c r="V54" s="227"/>
      <c r="W54" s="151" t="s">
        <v>36</v>
      </c>
      <c r="X54" s="151"/>
      <c r="Y54" s="147"/>
      <c r="Z54" s="147"/>
      <c r="AA54" s="147"/>
      <c r="AB54" s="147"/>
      <c r="AC54" s="147"/>
      <c r="AD54" s="147"/>
      <c r="AE54" s="147"/>
      <c r="AF54" s="147"/>
      <c r="AG54" s="147"/>
      <c r="AH54" s="147"/>
      <c r="AI54" s="147"/>
      <c r="AJ54" s="147"/>
      <c r="AK54" s="147"/>
      <c r="AL54" s="265"/>
    </row>
    <row r="55" s="147" customFormat="1" ht="12.75" customHeight="1" spans="2:38">
      <c r="B55" s="159"/>
      <c r="C55" s="160"/>
      <c r="D55" s="147"/>
      <c r="E55" s="191"/>
      <c r="F55" s="191"/>
      <c r="G55" s="192"/>
      <c r="H55" s="192"/>
      <c r="I55" s="192"/>
      <c r="J55" s="192"/>
      <c r="K55" s="192"/>
      <c r="L55" s="192"/>
      <c r="M55" s="192"/>
      <c r="N55" s="191"/>
      <c r="O55" s="191"/>
      <c r="P55" s="227"/>
      <c r="Q55" s="227"/>
      <c r="R55" s="227"/>
      <c r="S55" s="227"/>
      <c r="T55" s="227"/>
      <c r="U55" s="227"/>
      <c r="V55" s="227"/>
      <c r="W55" s="151"/>
      <c r="X55" s="151"/>
      <c r="Y55" s="147"/>
      <c r="Z55" s="147"/>
      <c r="AA55" s="147"/>
      <c r="AB55" s="147"/>
      <c r="AC55" s="147"/>
      <c r="AD55" s="147"/>
      <c r="AE55" s="147"/>
      <c r="AF55" s="147"/>
      <c r="AG55" s="147"/>
      <c r="AH55" s="147"/>
      <c r="AI55" s="147"/>
      <c r="AJ55" s="147"/>
      <c r="AK55" s="147"/>
      <c r="AL55" s="265"/>
    </row>
    <row r="56" s="147" customFormat="1" ht="12.75" customHeight="1" spans="2:38">
      <c r="B56" s="159"/>
      <c r="C56" s="160"/>
      <c r="D56" s="147"/>
      <c r="E56" s="191" t="s">
        <v>47</v>
      </c>
      <c r="F56" s="191"/>
      <c r="G56" s="192">
        <f>'[1]別紙54-2'!AB5</f>
        <v>889</v>
      </c>
      <c r="H56" s="192"/>
      <c r="I56" s="192"/>
      <c r="J56" s="192"/>
      <c r="K56" s="192"/>
      <c r="L56" s="192"/>
      <c r="M56" s="192"/>
      <c r="N56" s="191" t="s">
        <v>35</v>
      </c>
      <c r="O56" s="191"/>
      <c r="P56" s="227">
        <f>'[1]別紙54-2'!AA5</f>
        <v>215</v>
      </c>
      <c r="Q56" s="227"/>
      <c r="R56" s="227"/>
      <c r="S56" s="227"/>
      <c r="T56" s="227"/>
      <c r="U56" s="227"/>
      <c r="V56" s="227"/>
      <c r="W56" s="151" t="s">
        <v>36</v>
      </c>
      <c r="X56" s="151"/>
      <c r="Y56" s="147"/>
      <c r="Z56" s="147"/>
      <c r="AA56" s="256" t="s">
        <v>48</v>
      </c>
      <c r="AB56" s="249"/>
      <c r="AC56" s="249"/>
      <c r="AD56" s="249"/>
      <c r="AE56" s="249"/>
      <c r="AF56" s="249"/>
      <c r="AG56" s="249"/>
      <c r="AH56" s="249"/>
      <c r="AI56" s="250"/>
      <c r="AJ56" s="147"/>
      <c r="AK56" s="147"/>
      <c r="AL56" s="265"/>
    </row>
    <row r="57" s="147" customFormat="1" ht="12.75" customHeight="1" spans="2:38">
      <c r="B57" s="159"/>
      <c r="C57" s="160"/>
      <c r="D57" s="147"/>
      <c r="E57" s="193"/>
      <c r="F57" s="193"/>
      <c r="G57" s="192"/>
      <c r="H57" s="192"/>
      <c r="I57" s="192"/>
      <c r="J57" s="192"/>
      <c r="K57" s="192"/>
      <c r="L57" s="192"/>
      <c r="M57" s="192"/>
      <c r="N57" s="193"/>
      <c r="O57" s="193"/>
      <c r="P57" s="227"/>
      <c r="Q57" s="227"/>
      <c r="R57" s="227"/>
      <c r="S57" s="227"/>
      <c r="T57" s="227"/>
      <c r="U57" s="227"/>
      <c r="V57" s="227"/>
      <c r="W57" s="247"/>
      <c r="X57" s="247"/>
      <c r="Y57" s="147"/>
      <c r="Z57" s="147"/>
      <c r="AA57" s="257"/>
      <c r="AB57" s="258"/>
      <c r="AC57" s="258"/>
      <c r="AD57" s="258"/>
      <c r="AE57" s="258"/>
      <c r="AF57" s="258"/>
      <c r="AG57" s="258"/>
      <c r="AH57" s="258"/>
      <c r="AI57" s="273"/>
      <c r="AJ57" s="147"/>
      <c r="AK57" s="147"/>
      <c r="AL57" s="265"/>
    </row>
    <row r="58" s="147" customFormat="1" ht="12.75" customHeight="1" spans="2:38">
      <c r="B58" s="159"/>
      <c r="C58" s="160"/>
      <c r="D58" s="147"/>
      <c r="E58" s="194" t="s">
        <v>49</v>
      </c>
      <c r="F58" s="195"/>
      <c r="G58" s="196">
        <f>SUM(G34:M57)</f>
        <v>8370.25</v>
      </c>
      <c r="H58" s="196"/>
      <c r="I58" s="196"/>
      <c r="J58" s="196"/>
      <c r="K58" s="196"/>
      <c r="L58" s="196"/>
      <c r="M58" s="196"/>
      <c r="N58" s="195" t="s">
        <v>35</v>
      </c>
      <c r="O58" s="195"/>
      <c r="P58" s="228">
        <f>SUM(P34:V57)</f>
        <v>2083</v>
      </c>
      <c r="Q58" s="248"/>
      <c r="R58" s="248"/>
      <c r="S58" s="248"/>
      <c r="T58" s="248"/>
      <c r="U58" s="248"/>
      <c r="V58" s="248"/>
      <c r="W58" s="249" t="s">
        <v>36</v>
      </c>
      <c r="X58" s="250"/>
      <c r="Y58" s="147"/>
      <c r="Z58" s="147"/>
      <c r="AA58" s="259">
        <f>G58/P58</f>
        <v>4.01836293807009</v>
      </c>
      <c r="AB58" s="260"/>
      <c r="AC58" s="260"/>
      <c r="AD58" s="260"/>
      <c r="AE58" s="260"/>
      <c r="AF58" s="260"/>
      <c r="AG58" s="260"/>
      <c r="AH58" s="258" t="s">
        <v>35</v>
      </c>
      <c r="AI58" s="273"/>
      <c r="AJ58" s="147"/>
      <c r="AK58" s="147"/>
      <c r="AL58" s="265"/>
    </row>
    <row r="59" s="147" customFormat="1" ht="12.75" customHeight="1" spans="2:38">
      <c r="B59" s="159"/>
      <c r="C59" s="160"/>
      <c r="D59" s="147"/>
      <c r="E59" s="197"/>
      <c r="F59" s="198"/>
      <c r="G59" s="199"/>
      <c r="H59" s="199"/>
      <c r="I59" s="199"/>
      <c r="J59" s="199"/>
      <c r="K59" s="199"/>
      <c r="L59" s="199"/>
      <c r="M59" s="199"/>
      <c r="N59" s="198"/>
      <c r="O59" s="198"/>
      <c r="P59" s="229"/>
      <c r="Q59" s="229"/>
      <c r="R59" s="229"/>
      <c r="S59" s="229"/>
      <c r="T59" s="229"/>
      <c r="U59" s="229"/>
      <c r="V59" s="229"/>
      <c r="W59" s="251"/>
      <c r="X59" s="252"/>
      <c r="Y59" s="147"/>
      <c r="Z59" s="147"/>
      <c r="AA59" s="261"/>
      <c r="AB59" s="262"/>
      <c r="AC59" s="262"/>
      <c r="AD59" s="262"/>
      <c r="AE59" s="262"/>
      <c r="AF59" s="262"/>
      <c r="AG59" s="262"/>
      <c r="AH59" s="251"/>
      <c r="AI59" s="252"/>
      <c r="AJ59" s="147"/>
      <c r="AK59" s="147"/>
      <c r="AL59" s="265"/>
    </row>
    <row r="60" s="147" customFormat="1" spans="2:38">
      <c r="B60" s="159"/>
      <c r="C60" s="160"/>
      <c r="D60" s="147"/>
      <c r="E60" s="148"/>
      <c r="F60" s="148"/>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265"/>
    </row>
    <row r="61" s="147" customFormat="1" spans="2:38">
      <c r="B61" s="166"/>
      <c r="C61" s="167"/>
      <c r="D61" s="200"/>
      <c r="E61" s="201"/>
      <c r="F61" s="201"/>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64"/>
    </row>
    <row r="62" s="147" customFormat="1" ht="15.75" customHeight="1" spans="2:38">
      <c r="B62" s="202" t="s">
        <v>50</v>
      </c>
      <c r="C62" s="203"/>
      <c r="D62" s="203"/>
      <c r="E62" s="203"/>
      <c r="F62" s="203"/>
      <c r="G62" s="203"/>
      <c r="H62" s="203"/>
      <c r="I62" s="203"/>
      <c r="J62" s="203"/>
      <c r="K62" s="230"/>
      <c r="L62" s="231" t="s">
        <v>51</v>
      </c>
      <c r="M62" s="231"/>
      <c r="N62" s="231"/>
      <c r="O62" s="232" t="s">
        <v>52</v>
      </c>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74"/>
    </row>
    <row r="63" s="147" customFormat="1" spans="2:38">
      <c r="B63" s="204"/>
      <c r="C63" s="205"/>
      <c r="D63" s="205"/>
      <c r="E63" s="205"/>
      <c r="F63" s="205"/>
      <c r="G63" s="205"/>
      <c r="H63" s="205"/>
      <c r="I63" s="205"/>
      <c r="J63" s="205"/>
      <c r="K63" s="233"/>
      <c r="L63" s="231"/>
      <c r="M63" s="231"/>
      <c r="N63" s="231"/>
      <c r="O63" s="234"/>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75"/>
    </row>
    <row r="64" s="147" customFormat="1" spans="2:38">
      <c r="B64" s="204"/>
      <c r="C64" s="205"/>
      <c r="D64" s="205"/>
      <c r="E64" s="205"/>
      <c r="F64" s="205"/>
      <c r="G64" s="205"/>
      <c r="H64" s="205"/>
      <c r="I64" s="205"/>
      <c r="J64" s="205"/>
      <c r="K64" s="233"/>
      <c r="L64" s="231"/>
      <c r="M64" s="231"/>
      <c r="N64" s="231"/>
      <c r="O64" s="234" t="s">
        <v>53</v>
      </c>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76"/>
    </row>
    <row r="65" s="147" customFormat="1" spans="2:38">
      <c r="B65" s="204"/>
      <c r="C65" s="205"/>
      <c r="D65" s="205"/>
      <c r="E65" s="205"/>
      <c r="F65" s="205"/>
      <c r="G65" s="205"/>
      <c r="H65" s="205"/>
      <c r="I65" s="205"/>
      <c r="J65" s="205"/>
      <c r="K65" s="233"/>
      <c r="L65" s="231"/>
      <c r="M65" s="231"/>
      <c r="N65" s="231"/>
      <c r="O65" s="280"/>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90"/>
    </row>
    <row r="66" s="147" customFormat="1" customHeight="1" spans="2:38">
      <c r="B66" s="204"/>
      <c r="C66" s="205"/>
      <c r="D66" s="205"/>
      <c r="E66" s="205"/>
      <c r="F66" s="205"/>
      <c r="G66" s="205"/>
      <c r="H66" s="205"/>
      <c r="I66" s="205"/>
      <c r="J66" s="205"/>
      <c r="K66" s="233"/>
      <c r="L66" s="282" t="s">
        <v>54</v>
      </c>
      <c r="M66" s="282"/>
      <c r="N66" s="282"/>
      <c r="O66" s="283" t="s">
        <v>55</v>
      </c>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91"/>
    </row>
    <row r="67" s="147" customFormat="1" spans="2:38">
      <c r="B67" s="204"/>
      <c r="C67" s="205"/>
      <c r="D67" s="205"/>
      <c r="E67" s="205"/>
      <c r="F67" s="205"/>
      <c r="G67" s="205"/>
      <c r="H67" s="205"/>
      <c r="I67" s="205"/>
      <c r="J67" s="205"/>
      <c r="K67" s="233"/>
      <c r="L67" s="282"/>
      <c r="M67" s="282"/>
      <c r="N67" s="282"/>
      <c r="O67" s="285"/>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92"/>
    </row>
    <row r="68" s="147" customFormat="1" spans="2:38">
      <c r="B68" s="204"/>
      <c r="C68" s="205"/>
      <c r="D68" s="205"/>
      <c r="E68" s="205"/>
      <c r="F68" s="205"/>
      <c r="G68" s="205"/>
      <c r="H68" s="205"/>
      <c r="I68" s="205"/>
      <c r="J68" s="205"/>
      <c r="K68" s="233"/>
      <c r="L68" s="282"/>
      <c r="M68" s="282"/>
      <c r="N68" s="282"/>
      <c r="O68" s="285"/>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92"/>
    </row>
    <row r="69" s="147" customFormat="1" spans="2:38">
      <c r="B69" s="277"/>
      <c r="C69" s="278"/>
      <c r="D69" s="278"/>
      <c r="E69" s="278"/>
      <c r="F69" s="278"/>
      <c r="G69" s="278"/>
      <c r="H69" s="278"/>
      <c r="I69" s="278"/>
      <c r="J69" s="278"/>
      <c r="K69" s="287"/>
      <c r="L69" s="282"/>
      <c r="M69" s="282"/>
      <c r="N69" s="282"/>
      <c r="O69" s="288"/>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93"/>
    </row>
    <row r="70" s="147" customFormat="1" ht="78" customHeight="1" spans="2:38">
      <c r="B70" s="279" t="s">
        <v>56</v>
      </c>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row>
  </sheetData>
  <mergeCells count="94">
    <mergeCell ref="AF2:AL2"/>
    <mergeCell ref="AF6:AL6"/>
    <mergeCell ref="AJ13:AL13"/>
    <mergeCell ref="B70:AL70"/>
    <mergeCell ref="A4:AM5"/>
    <mergeCell ref="B7:K8"/>
    <mergeCell ref="L7:AL8"/>
    <mergeCell ref="B9:K10"/>
    <mergeCell ref="L9:N10"/>
    <mergeCell ref="B11:C23"/>
    <mergeCell ref="R11:S23"/>
    <mergeCell ref="D21:Q23"/>
    <mergeCell ref="B24:G26"/>
    <mergeCell ref="H24:I26"/>
    <mergeCell ref="B27:G30"/>
    <mergeCell ref="H28:AL30"/>
    <mergeCell ref="B31:C61"/>
    <mergeCell ref="E32:F33"/>
    <mergeCell ref="G32:O33"/>
    <mergeCell ref="P32:X33"/>
    <mergeCell ref="E34:F35"/>
    <mergeCell ref="W34:X35"/>
    <mergeCell ref="G34:M35"/>
    <mergeCell ref="N34:O35"/>
    <mergeCell ref="P34:V35"/>
    <mergeCell ref="E36:F37"/>
    <mergeCell ref="W36:X37"/>
    <mergeCell ref="G36:M37"/>
    <mergeCell ref="N36:O37"/>
    <mergeCell ref="P36:V37"/>
    <mergeCell ref="E38:F39"/>
    <mergeCell ref="W38:X39"/>
    <mergeCell ref="G38:M39"/>
    <mergeCell ref="N38:O39"/>
    <mergeCell ref="P38:V39"/>
    <mergeCell ref="E40:F41"/>
    <mergeCell ref="W40:X41"/>
    <mergeCell ref="G40:M41"/>
    <mergeCell ref="N40:O41"/>
    <mergeCell ref="P40:V41"/>
    <mergeCell ref="E42:F43"/>
    <mergeCell ref="W42:X43"/>
    <mergeCell ref="G42:M43"/>
    <mergeCell ref="N42:O43"/>
    <mergeCell ref="P42:V43"/>
    <mergeCell ref="E44:F45"/>
    <mergeCell ref="W44:X45"/>
    <mergeCell ref="G44:M45"/>
    <mergeCell ref="N44:O45"/>
    <mergeCell ref="P44:V45"/>
    <mergeCell ref="E46:F47"/>
    <mergeCell ref="W46:X47"/>
    <mergeCell ref="G46:M47"/>
    <mergeCell ref="N46:O47"/>
    <mergeCell ref="P46:V47"/>
    <mergeCell ref="E48:F49"/>
    <mergeCell ref="W48:X49"/>
    <mergeCell ref="G48:M49"/>
    <mergeCell ref="N48:O49"/>
    <mergeCell ref="P48:V49"/>
    <mergeCell ref="E50:F51"/>
    <mergeCell ref="W50:X51"/>
    <mergeCell ref="G50:M51"/>
    <mergeCell ref="N50:O51"/>
    <mergeCell ref="P50:V51"/>
    <mergeCell ref="E52:F53"/>
    <mergeCell ref="W52:X53"/>
    <mergeCell ref="G52:M53"/>
    <mergeCell ref="N52:O53"/>
    <mergeCell ref="P52:V53"/>
    <mergeCell ref="E54:F55"/>
    <mergeCell ref="W54:X55"/>
    <mergeCell ref="G54:M55"/>
    <mergeCell ref="N54:O55"/>
    <mergeCell ref="P54:V55"/>
    <mergeCell ref="E56:F57"/>
    <mergeCell ref="W56:X57"/>
    <mergeCell ref="G56:M57"/>
    <mergeCell ref="N56:O57"/>
    <mergeCell ref="P56:V57"/>
    <mergeCell ref="AA56:AI57"/>
    <mergeCell ref="E58:F59"/>
    <mergeCell ref="W58:X59"/>
    <mergeCell ref="G58:M59"/>
    <mergeCell ref="N58:O59"/>
    <mergeCell ref="AH58:AI59"/>
    <mergeCell ref="P58:V59"/>
    <mergeCell ref="AA58:AG59"/>
    <mergeCell ref="B62:K69"/>
    <mergeCell ref="L62:N65"/>
    <mergeCell ref="O62:AL63"/>
    <mergeCell ref="O64:AL65"/>
    <mergeCell ref="L66:N69"/>
    <mergeCell ref="O66:AL69"/>
  </mergeCells>
  <conditionalFormatting sqref="Z9">
    <cfRule type="expression" dxfId="0" priority="25">
      <formula>$L$9=1</formula>
    </cfRule>
  </conditionalFormatting>
  <conditionalFormatting sqref="Z10">
    <cfRule type="expression" dxfId="0" priority="24">
      <formula>$L$9=2</formula>
    </cfRule>
  </conditionalFormatting>
  <conditionalFormatting sqref="F15">
    <cfRule type="expression" dxfId="0" priority="27">
      <formula>$F$13=1</formula>
    </cfRule>
  </conditionalFormatting>
  <conditionalFormatting sqref="H15">
    <cfRule type="expression" dxfId="0" priority="26">
      <formula>$F$13=1</formula>
    </cfRule>
  </conditionalFormatting>
  <conditionalFormatting sqref="U15:W15">
    <cfRule type="expression" dxfId="0" priority="16">
      <formula>$U$13=1</formula>
    </cfRule>
  </conditionalFormatting>
  <conditionalFormatting sqref="F16:H16">
    <cfRule type="expression" dxfId="0" priority="23">
      <formula>$F$13=2</formula>
    </cfRule>
  </conditionalFormatting>
  <conditionalFormatting sqref="U16:W16">
    <cfRule type="expression" dxfId="0" priority="15">
      <formula>$U$13=2</formula>
    </cfRule>
  </conditionalFormatting>
  <conditionalFormatting sqref="F17:H17">
    <cfRule type="expression" dxfId="0" priority="22">
      <formula>$F$13=3</formula>
    </cfRule>
  </conditionalFormatting>
  <conditionalFormatting sqref="U17:W17">
    <cfRule type="expression" dxfId="0" priority="14">
      <formula>$U$13=3</formula>
    </cfRule>
  </conditionalFormatting>
  <conditionalFormatting sqref="F18:H18">
    <cfRule type="expression" dxfId="0" priority="21">
      <formula>$F$13=4</formula>
    </cfRule>
  </conditionalFormatting>
  <conditionalFormatting sqref="U18:W18">
    <cfRule type="expression" dxfId="0" priority="13">
      <formula>$U$13=4</formula>
    </cfRule>
  </conditionalFormatting>
  <conditionalFormatting sqref="F19:H19">
    <cfRule type="expression" dxfId="0" priority="20">
      <formula>$F$13=5</formula>
    </cfRule>
  </conditionalFormatting>
  <conditionalFormatting sqref="U19:W19">
    <cfRule type="expression" dxfId="0" priority="12">
      <formula>$U$13=5</formula>
    </cfRule>
  </conditionalFormatting>
  <conditionalFormatting sqref="U20:W20">
    <cfRule type="expression" dxfId="0" priority="11">
      <formula>$U$13=6</formula>
    </cfRule>
  </conditionalFormatting>
  <conditionalFormatting sqref="U21:W21">
    <cfRule type="expression" dxfId="0" priority="10">
      <formula>$U$13=7</formula>
    </cfRule>
  </conditionalFormatting>
  <conditionalFormatting sqref="U22:W22">
    <cfRule type="expression" dxfId="0" priority="9">
      <formula>$U$13=8</formula>
    </cfRule>
  </conditionalFormatting>
  <conditionalFormatting sqref="K24">
    <cfRule type="expression" dxfId="0" priority="19">
      <formula>$H$24=1</formula>
    </cfRule>
  </conditionalFormatting>
  <conditionalFormatting sqref="L24">
    <cfRule type="expression" dxfId="0" priority="3">
      <formula>$H$24=1</formula>
    </cfRule>
  </conditionalFormatting>
  <conditionalFormatting sqref="K25">
    <cfRule type="expression" dxfId="0" priority="18">
      <formula>$H$24=2</formula>
    </cfRule>
  </conditionalFormatting>
  <conditionalFormatting sqref="L25">
    <cfRule type="expression" dxfId="0" priority="2">
      <formula>$H$24=2</formula>
    </cfRule>
  </conditionalFormatting>
  <conditionalFormatting sqref="K26">
    <cfRule type="expression" dxfId="0" priority="17">
      <formula>$H$24=3</formula>
    </cfRule>
  </conditionalFormatting>
  <conditionalFormatting sqref="L26">
    <cfRule type="expression" dxfId="0" priority="1">
      <formula>$H$24=3</formula>
    </cfRule>
  </conditionalFormatting>
  <conditionalFormatting sqref="L27:N27">
    <cfRule type="expression" dxfId="0" priority="6">
      <formula>$H$24=3</formula>
    </cfRule>
  </conditionalFormatting>
  <conditionalFormatting sqref="L27:AL27">
    <cfRule type="expression" dxfId="1" priority="5">
      <formula>$U$13=8</formula>
    </cfRule>
  </conditionalFormatting>
  <conditionalFormatting sqref="L24:L26">
    <cfRule type="expression" dxfId="1" priority="4">
      <formula>$U$13=8</formula>
    </cfRule>
  </conditionalFormatting>
  <conditionalFormatting sqref="D31:AL61 D62:K69 AA24:AL24">
    <cfRule type="expression" dxfId="1" priority="7">
      <formula>$U$13=8</formula>
    </cfRule>
  </conditionalFormatting>
  <conditionalFormatting sqref="H24:K26 M25:AL26 M24:X24">
    <cfRule type="expression" dxfId="1" priority="8">
      <formula>$U$13=8</formula>
    </cfRule>
  </conditionalFormatting>
  <dataValidations count="5">
    <dataValidation type="list" allowBlank="1" showInputMessage="1" showErrorMessage="1" sqref="L9:N10">
      <formula1>"1,2"</formula1>
    </dataValidation>
    <dataValidation type="date" operator="between" allowBlank="1" showInputMessage="1" showErrorMessage="1" sqref="AF2:AL2">
      <formula1>43922</formula1>
      <formula2>43951</formula2>
    </dataValidation>
    <dataValidation type="list" allowBlank="1" showInputMessage="1" showErrorMessage="1" sqref="F13">
      <formula1>"1,2,3,4,5"</formula1>
    </dataValidation>
    <dataValidation type="list" allowBlank="1" showInputMessage="1" showErrorMessage="1" sqref="U13">
      <formula1>"1,2,3,4,5,6,7,8"</formula1>
    </dataValidation>
    <dataValidation type="list" allowBlank="1" showInputMessage="1" showErrorMessage="1" sqref="H24:I26">
      <formula1>"1,2,3"</formula1>
    </dataValidation>
  </dataValidation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U133"/>
  <sheetViews>
    <sheetView showGridLines="0" tabSelected="1" view="pageBreakPreview" zoomScale="50" zoomScaleNormal="100" workbookViewId="0">
      <selection activeCell="H1" sqref="H1"/>
    </sheetView>
  </sheetViews>
  <sheetFormatPr defaultColWidth="9" defaultRowHeight="21"/>
  <cols>
    <col min="1" max="1" width="3.5" style="39" customWidth="1"/>
    <col min="2" max="3" width="11.25" style="39" customWidth="1"/>
    <col min="4" max="7" width="15.5" style="39" customWidth="1"/>
    <col min="8" max="9" width="11.25" style="39" customWidth="1"/>
    <col min="10" max="10" width="4.75" style="39" customWidth="1"/>
    <col min="11" max="12" width="11.25" style="39" customWidth="1"/>
    <col min="13" max="19" width="9.875" style="39" customWidth="1"/>
    <col min="20" max="20" width="11.375" style="39" customWidth="1"/>
    <col min="21" max="21" width="10.75" style="39" customWidth="1"/>
    <col min="22" max="22" width="2" style="39" customWidth="1"/>
    <col min="23" max="16384" width="9" style="39"/>
  </cols>
  <sheetData>
    <row r="2" s="39" customFormat="1" ht="34.5" customHeight="1" spans="15:21">
      <c r="O2" s="71"/>
      <c r="P2" s="71"/>
      <c r="Q2" s="94"/>
      <c r="R2" s="94"/>
      <c r="S2" s="94"/>
      <c r="T2" s="94"/>
      <c r="U2" s="120" t="str">
        <f>[1]別紙40!AF2</f>
        <v>令和5年4月14</v>
      </c>
    </row>
    <row r="3" s="39" customFormat="1" ht="7.5" customHeight="1"/>
    <row r="4" s="39" customFormat="1" ht="46.5" customHeight="1" spans="2:21">
      <c r="B4" s="40" t="s">
        <v>57</v>
      </c>
      <c r="C4" s="40"/>
      <c r="D4" s="40"/>
      <c r="E4" s="40"/>
      <c r="F4" s="40"/>
      <c r="G4" s="40"/>
      <c r="H4" s="40"/>
      <c r="I4" s="40"/>
      <c r="J4" s="40"/>
      <c r="K4" s="40"/>
      <c r="L4" s="40"/>
      <c r="M4" s="40"/>
      <c r="N4" s="40"/>
      <c r="O4" s="40"/>
      <c r="P4" s="40"/>
      <c r="Q4" s="40"/>
      <c r="R4" s="40"/>
      <c r="S4" s="40"/>
      <c r="T4" s="40"/>
      <c r="U4" s="40"/>
    </row>
    <row r="5" s="39" customFormat="1" ht="19.5" customHeight="1"/>
    <row r="6" s="39" customFormat="1" ht="54" customHeight="1" spans="2:21">
      <c r="B6" s="41" t="s">
        <v>2</v>
      </c>
      <c r="C6" s="41"/>
      <c r="D6" s="42" t="str">
        <f>[1]目次!E8</f>
        <v>天使の郷</v>
      </c>
      <c r="E6" s="43"/>
      <c r="F6" s="43"/>
      <c r="G6" s="43"/>
      <c r="H6" s="43"/>
      <c r="I6" s="72"/>
      <c r="J6" s="39"/>
      <c r="K6" s="41" t="s">
        <v>58</v>
      </c>
      <c r="L6" s="41"/>
      <c r="M6" s="73">
        <f>[1]目次!E1</f>
        <v>4312210372</v>
      </c>
      <c r="N6" s="73"/>
      <c r="O6" s="73"/>
      <c r="P6" s="73"/>
      <c r="Q6" s="73"/>
      <c r="R6" s="73"/>
      <c r="S6" s="73"/>
      <c r="T6" s="73"/>
      <c r="U6" s="73"/>
    </row>
    <row r="7" s="39" customFormat="1" ht="54" customHeight="1" spans="2:21">
      <c r="B7" s="41" t="s">
        <v>59</v>
      </c>
      <c r="C7" s="41"/>
      <c r="D7" s="44" t="str">
        <f>[1]目次!E10</f>
        <v>熊本県菊池郡菊陽町大字原水1348番地8</v>
      </c>
      <c r="E7" s="45"/>
      <c r="F7" s="45"/>
      <c r="G7" s="45"/>
      <c r="H7" s="45"/>
      <c r="I7" s="74"/>
      <c r="J7" s="39"/>
      <c r="K7" s="41" t="s">
        <v>60</v>
      </c>
      <c r="L7" s="41"/>
      <c r="M7" s="75" t="s">
        <v>61</v>
      </c>
      <c r="N7" s="75"/>
      <c r="O7" s="75"/>
      <c r="P7" s="75"/>
      <c r="Q7" s="75"/>
      <c r="R7" s="75"/>
      <c r="S7" s="75"/>
      <c r="T7" s="75"/>
      <c r="U7" s="75"/>
    </row>
    <row r="8" s="39" customFormat="1" ht="54" customHeight="1" spans="2:21">
      <c r="B8" s="41" t="s">
        <v>62</v>
      </c>
      <c r="C8" s="41"/>
      <c r="D8" s="46" t="str">
        <f>[1]目次!E11</f>
        <v>096-233-0880</v>
      </c>
      <c r="E8" s="47"/>
      <c r="F8" s="47"/>
      <c r="G8" s="47"/>
      <c r="H8" s="47"/>
      <c r="I8" s="76"/>
      <c r="J8" s="39"/>
      <c r="K8" s="41" t="s">
        <v>63</v>
      </c>
      <c r="L8" s="41"/>
      <c r="M8" s="75" t="s">
        <v>64</v>
      </c>
      <c r="N8" s="75"/>
      <c r="O8" s="75"/>
      <c r="P8" s="75"/>
      <c r="Q8" s="75"/>
      <c r="R8" s="75"/>
      <c r="S8" s="75"/>
      <c r="T8" s="75"/>
      <c r="U8" s="75"/>
    </row>
    <row r="9" s="39" customFormat="1" ht="19.5" customHeight="1"/>
    <row r="10" s="39" customFormat="1" ht="35.25" customHeight="1" spans="2:21">
      <c r="B10" s="48" t="s">
        <v>65</v>
      </c>
      <c r="C10" s="49"/>
      <c r="D10" s="49"/>
      <c r="E10" s="49"/>
      <c r="F10" s="49"/>
      <c r="G10" s="49"/>
      <c r="H10" s="49"/>
      <c r="I10" s="77"/>
      <c r="J10" s="39"/>
      <c r="K10" s="48" t="s">
        <v>66</v>
      </c>
      <c r="L10" s="49"/>
      <c r="M10" s="49"/>
      <c r="N10" s="49"/>
      <c r="O10" s="49"/>
      <c r="P10" s="49"/>
      <c r="Q10" s="49"/>
      <c r="R10" s="49"/>
      <c r="S10" s="49"/>
      <c r="T10" s="49"/>
      <c r="U10" s="77"/>
    </row>
    <row r="11" s="39" customFormat="1" ht="35.25" customHeight="1" spans="2:21">
      <c r="B11" s="50" t="s">
        <v>67</v>
      </c>
      <c r="C11" s="50"/>
      <c r="D11" s="50"/>
      <c r="E11" s="50"/>
      <c r="F11" s="50"/>
      <c r="G11" s="50"/>
      <c r="H11" s="51"/>
      <c r="I11" s="78">
        <f>IF(H11="○",80,IF(H12="○",70,IF(H13="○",55,IF(H14="○",45,IF(H15="○",40,IF(H16="○",30,IF(H17="○",20,IF(H18="○",5,0))))))))</f>
        <v>40</v>
      </c>
      <c r="K11" s="56" t="s">
        <v>68</v>
      </c>
      <c r="L11" s="57" t="s">
        <v>69</v>
      </c>
      <c r="M11" s="58"/>
      <c r="N11" s="58"/>
      <c r="O11" s="58"/>
      <c r="P11" s="58"/>
      <c r="Q11" s="58"/>
      <c r="R11" s="58"/>
      <c r="S11" s="58"/>
      <c r="T11" s="59"/>
      <c r="U11" s="89">
        <f>IF(T35&gt;=8,35,IF(AND(T35&gt;=6,T35&lt;=7),25,IF(AND(T35&gt;=1,T35&lt;=5),15,0)))</f>
        <v>25</v>
      </c>
    </row>
    <row r="12" s="39" customFormat="1" ht="35.25" customHeight="1" spans="2:21">
      <c r="B12" s="50" t="s">
        <v>70</v>
      </c>
      <c r="C12" s="50"/>
      <c r="D12" s="50"/>
      <c r="E12" s="50"/>
      <c r="F12" s="50"/>
      <c r="G12" s="50"/>
      <c r="H12" s="51" t="s">
        <v>71</v>
      </c>
      <c r="I12" s="79"/>
      <c r="J12" s="39"/>
      <c r="K12" s="80" t="s">
        <v>72</v>
      </c>
      <c r="L12" s="81"/>
      <c r="M12" s="81"/>
      <c r="N12" s="81"/>
      <c r="O12" s="81"/>
      <c r="P12" s="81"/>
      <c r="Q12" s="81"/>
      <c r="R12" s="81"/>
      <c r="S12" s="121"/>
      <c r="T12" s="122" t="s">
        <v>73</v>
      </c>
      <c r="U12" s="89"/>
    </row>
    <row r="13" s="39" customFormat="1" ht="35.25" customHeight="1" spans="2:21">
      <c r="B13" s="50" t="s">
        <v>74</v>
      </c>
      <c r="C13" s="50"/>
      <c r="D13" s="50"/>
      <c r="E13" s="50"/>
      <c r="F13" s="50"/>
      <c r="G13" s="50"/>
      <c r="H13" s="51" t="s">
        <v>71</v>
      </c>
      <c r="I13" s="79"/>
      <c r="J13" s="39"/>
      <c r="K13" s="82" t="s">
        <v>75</v>
      </c>
      <c r="L13" s="83"/>
      <c r="M13" s="83"/>
      <c r="N13" s="83"/>
      <c r="O13" s="83"/>
      <c r="P13" s="83"/>
      <c r="Q13" s="83"/>
      <c r="R13" s="83"/>
      <c r="S13" s="123"/>
      <c r="T13" s="124" t="s">
        <v>71</v>
      </c>
      <c r="U13" s="89"/>
    </row>
    <row r="14" s="39" customFormat="1" ht="35.25" customHeight="1" spans="2:21">
      <c r="B14" s="50" t="s">
        <v>76</v>
      </c>
      <c r="C14" s="50"/>
      <c r="D14" s="50"/>
      <c r="E14" s="50"/>
      <c r="F14" s="50"/>
      <c r="G14" s="50"/>
      <c r="H14" s="51"/>
      <c r="I14" s="79"/>
      <c r="J14" s="39"/>
      <c r="K14" s="56" t="s">
        <v>68</v>
      </c>
      <c r="L14" s="57" t="s">
        <v>77</v>
      </c>
      <c r="M14" s="58"/>
      <c r="N14" s="58"/>
      <c r="O14" s="58"/>
      <c r="P14" s="58"/>
      <c r="Q14" s="58"/>
      <c r="R14" s="58"/>
      <c r="S14" s="58"/>
      <c r="T14" s="59"/>
      <c r="U14" s="89"/>
    </row>
    <row r="15" s="39" customFormat="1" ht="35.25" customHeight="1" spans="2:21">
      <c r="B15" s="50" t="s">
        <v>78</v>
      </c>
      <c r="C15" s="50"/>
      <c r="D15" s="50"/>
      <c r="E15" s="50"/>
      <c r="F15" s="50"/>
      <c r="G15" s="50"/>
      <c r="H15" s="51" t="s">
        <v>73</v>
      </c>
      <c r="I15" s="79"/>
      <c r="J15" s="39"/>
      <c r="K15" s="80" t="s">
        <v>79</v>
      </c>
      <c r="L15" s="81"/>
      <c r="M15" s="81"/>
      <c r="N15" s="81"/>
      <c r="O15" s="81"/>
      <c r="P15" s="81"/>
      <c r="Q15" s="81"/>
      <c r="R15" s="81"/>
      <c r="S15" s="121"/>
      <c r="T15" s="122" t="s">
        <v>71</v>
      </c>
      <c r="U15" s="89"/>
    </row>
    <row r="16" s="39" customFormat="1" ht="35.25" customHeight="1" spans="2:21">
      <c r="B16" s="50" t="s">
        <v>80</v>
      </c>
      <c r="C16" s="50"/>
      <c r="D16" s="50"/>
      <c r="E16" s="50"/>
      <c r="F16" s="50"/>
      <c r="G16" s="50"/>
      <c r="H16" s="51" t="s">
        <v>71</v>
      </c>
      <c r="I16" s="79"/>
      <c r="J16" s="39"/>
      <c r="K16" s="82" t="s">
        <v>81</v>
      </c>
      <c r="L16" s="83"/>
      <c r="M16" s="83"/>
      <c r="N16" s="83"/>
      <c r="O16" s="83"/>
      <c r="P16" s="83"/>
      <c r="Q16" s="83"/>
      <c r="R16" s="83"/>
      <c r="S16" s="123"/>
      <c r="T16" s="124" t="s">
        <v>73</v>
      </c>
      <c r="U16" s="89"/>
    </row>
    <row r="17" s="39" customFormat="1" ht="35.25" customHeight="1" spans="2:21">
      <c r="B17" s="50" t="s">
        <v>82</v>
      </c>
      <c r="C17" s="50"/>
      <c r="D17" s="50"/>
      <c r="E17" s="50"/>
      <c r="F17" s="50"/>
      <c r="G17" s="50"/>
      <c r="H17" s="51"/>
      <c r="I17" s="79"/>
      <c r="J17" s="39"/>
      <c r="K17" s="56" t="s">
        <v>68</v>
      </c>
      <c r="L17" s="57" t="s">
        <v>83</v>
      </c>
      <c r="M17" s="58"/>
      <c r="N17" s="58"/>
      <c r="O17" s="58"/>
      <c r="P17" s="58"/>
      <c r="Q17" s="58"/>
      <c r="R17" s="58"/>
      <c r="S17" s="58"/>
      <c r="T17" s="59"/>
      <c r="U17" s="89"/>
    </row>
    <row r="18" s="39" customFormat="1" ht="35.25" customHeight="1" spans="2:21">
      <c r="B18" s="50" t="s">
        <v>84</v>
      </c>
      <c r="C18" s="50"/>
      <c r="D18" s="50"/>
      <c r="E18" s="50"/>
      <c r="F18" s="50"/>
      <c r="G18" s="50"/>
      <c r="H18" s="51" t="s">
        <v>71</v>
      </c>
      <c r="I18" s="84" t="s">
        <v>85</v>
      </c>
      <c r="J18" s="39"/>
      <c r="K18" s="80" t="s">
        <v>86</v>
      </c>
      <c r="L18" s="81"/>
      <c r="M18" s="81"/>
      <c r="N18" s="81"/>
      <c r="O18" s="81"/>
      <c r="P18" s="81"/>
      <c r="Q18" s="81"/>
      <c r="R18" s="81"/>
      <c r="S18" s="121"/>
      <c r="T18" s="122" t="s">
        <v>73</v>
      </c>
      <c r="U18" s="89"/>
    </row>
    <row r="19" s="39" customFormat="1" ht="35.25" customHeight="1" spans="2:21">
      <c r="B19" s="52" t="s">
        <v>87</v>
      </c>
      <c r="C19" s="52"/>
      <c r="D19" s="52"/>
      <c r="E19" s="52"/>
      <c r="F19" s="52"/>
      <c r="G19" s="52"/>
      <c r="H19" s="52"/>
      <c r="I19" s="52"/>
      <c r="J19" s="39"/>
      <c r="K19" s="82" t="s">
        <v>88</v>
      </c>
      <c r="L19" s="83"/>
      <c r="M19" s="83"/>
      <c r="N19" s="83"/>
      <c r="O19" s="83"/>
      <c r="P19" s="83"/>
      <c r="Q19" s="83"/>
      <c r="R19" s="83"/>
      <c r="S19" s="123"/>
      <c r="T19" s="124" t="s">
        <v>71</v>
      </c>
      <c r="U19" s="89"/>
    </row>
    <row r="20" s="39" customFormat="1" ht="35.25" customHeight="1" spans="2:21">
      <c r="B20" s="48" t="s">
        <v>89</v>
      </c>
      <c r="C20" s="49"/>
      <c r="D20" s="49"/>
      <c r="E20" s="49"/>
      <c r="F20" s="49"/>
      <c r="G20" s="49"/>
      <c r="H20" s="49"/>
      <c r="I20" s="77"/>
      <c r="J20" s="39"/>
      <c r="K20" s="56" t="s">
        <v>68</v>
      </c>
      <c r="L20" s="57" t="s">
        <v>90</v>
      </c>
      <c r="M20" s="58"/>
      <c r="N20" s="58"/>
      <c r="O20" s="58"/>
      <c r="P20" s="58"/>
      <c r="Q20" s="58"/>
      <c r="R20" s="58"/>
      <c r="S20" s="58"/>
      <c r="T20" s="59"/>
      <c r="U20" s="89"/>
    </row>
    <row r="21" s="39" customFormat="1" ht="35.25" customHeight="1" spans="2:21">
      <c r="B21" s="53" t="s">
        <v>91</v>
      </c>
      <c r="C21" s="53"/>
      <c r="D21" s="53"/>
      <c r="E21" s="53"/>
      <c r="F21" s="53"/>
      <c r="G21" s="53"/>
      <c r="H21" s="51" t="s">
        <v>71</v>
      </c>
      <c r="I21" s="78">
        <f>IF(H21="○",40,IF(H23="○",25,IF(H25="○",20,IF(H27="○",5,0))))</f>
        <v>5</v>
      </c>
      <c r="K21" s="85" t="s">
        <v>79</v>
      </c>
      <c r="L21" s="86"/>
      <c r="M21" s="86"/>
      <c r="N21" s="86"/>
      <c r="O21" s="86"/>
      <c r="P21" s="86"/>
      <c r="Q21" s="86"/>
      <c r="R21" s="86"/>
      <c r="S21" s="125"/>
      <c r="T21" s="126" t="s">
        <v>71</v>
      </c>
      <c r="U21" s="89"/>
    </row>
    <row r="22" s="39" customFormat="1" ht="35.25" customHeight="1" spans="2:21">
      <c r="B22" s="53"/>
      <c r="C22" s="53"/>
      <c r="D22" s="53"/>
      <c r="E22" s="53"/>
      <c r="F22" s="53"/>
      <c r="G22" s="53"/>
      <c r="H22" s="51"/>
      <c r="I22" s="79"/>
      <c r="J22" s="39"/>
      <c r="K22" s="82" t="s">
        <v>81</v>
      </c>
      <c r="L22" s="83"/>
      <c r="M22" s="83"/>
      <c r="N22" s="83"/>
      <c r="O22" s="83"/>
      <c r="P22" s="83"/>
      <c r="Q22" s="83"/>
      <c r="R22" s="83"/>
      <c r="S22" s="123"/>
      <c r="T22" s="127" t="s">
        <v>73</v>
      </c>
      <c r="U22" s="89"/>
    </row>
    <row r="23" s="39" customFormat="1" ht="35.25" customHeight="1" spans="2:21">
      <c r="B23" s="53" t="s">
        <v>92</v>
      </c>
      <c r="C23" s="53"/>
      <c r="D23" s="53"/>
      <c r="E23" s="53"/>
      <c r="F23" s="53"/>
      <c r="G23" s="53"/>
      <c r="H23" s="51" t="s">
        <v>71</v>
      </c>
      <c r="I23" s="79"/>
      <c r="J23" s="39"/>
      <c r="K23" s="56"/>
      <c r="L23" s="57" t="s">
        <v>93</v>
      </c>
      <c r="M23" s="58"/>
      <c r="N23" s="58"/>
      <c r="O23" s="58"/>
      <c r="P23" s="58"/>
      <c r="Q23" s="58"/>
      <c r="R23" s="58"/>
      <c r="S23" s="58"/>
      <c r="T23" s="59"/>
      <c r="U23" s="89"/>
    </row>
    <row r="24" s="39" customFormat="1" ht="35.25" customHeight="1" spans="2:21">
      <c r="B24" s="53"/>
      <c r="C24" s="53"/>
      <c r="D24" s="53"/>
      <c r="E24" s="53"/>
      <c r="F24" s="53"/>
      <c r="G24" s="53"/>
      <c r="H24" s="51"/>
      <c r="I24" s="79"/>
      <c r="J24" s="39"/>
      <c r="K24" s="87" t="s">
        <v>94</v>
      </c>
      <c r="L24" s="88"/>
      <c r="M24" s="88"/>
      <c r="N24" s="88"/>
      <c r="O24" s="88"/>
      <c r="P24" s="88"/>
      <c r="Q24" s="88"/>
      <c r="R24" s="88"/>
      <c r="S24" s="128"/>
      <c r="T24" s="129"/>
      <c r="U24" s="89"/>
    </row>
    <row r="25" s="39" customFormat="1" ht="35.25" customHeight="1" spans="2:21">
      <c r="B25" s="53" t="s">
        <v>95</v>
      </c>
      <c r="C25" s="53"/>
      <c r="D25" s="53"/>
      <c r="E25" s="53"/>
      <c r="F25" s="53"/>
      <c r="G25" s="53"/>
      <c r="H25" s="51" t="s">
        <v>71</v>
      </c>
      <c r="I25" s="79"/>
      <c r="J25" s="39"/>
      <c r="K25" s="87"/>
      <c r="L25" s="88"/>
      <c r="M25" s="88"/>
      <c r="N25" s="88"/>
      <c r="O25" s="88"/>
      <c r="P25" s="88"/>
      <c r="Q25" s="88"/>
      <c r="R25" s="88"/>
      <c r="S25" s="128"/>
      <c r="T25" s="130"/>
      <c r="U25" s="89"/>
    </row>
    <row r="26" s="39" customFormat="1" ht="35.25" customHeight="1" spans="2:21">
      <c r="B26" s="53"/>
      <c r="C26" s="53"/>
      <c r="D26" s="53"/>
      <c r="E26" s="53"/>
      <c r="F26" s="53"/>
      <c r="G26" s="53"/>
      <c r="H26" s="51"/>
      <c r="I26" s="79"/>
      <c r="J26" s="39"/>
      <c r="K26" s="56"/>
      <c r="L26" s="57" t="s">
        <v>96</v>
      </c>
      <c r="M26" s="58"/>
      <c r="N26" s="58"/>
      <c r="O26" s="58"/>
      <c r="P26" s="58"/>
      <c r="Q26" s="58"/>
      <c r="R26" s="58"/>
      <c r="S26" s="58"/>
      <c r="T26" s="59"/>
      <c r="U26" s="89"/>
    </row>
    <row r="27" s="39" customFormat="1" ht="35.25" customHeight="1" spans="2:21">
      <c r="B27" s="53" t="s">
        <v>97</v>
      </c>
      <c r="C27" s="53"/>
      <c r="D27" s="53"/>
      <c r="E27" s="53"/>
      <c r="F27" s="53"/>
      <c r="G27" s="53"/>
      <c r="H27" s="51" t="s">
        <v>73</v>
      </c>
      <c r="I27" s="79"/>
      <c r="J27" s="39"/>
      <c r="K27" s="87" t="s">
        <v>98</v>
      </c>
      <c r="L27" s="88"/>
      <c r="M27" s="88"/>
      <c r="N27" s="88"/>
      <c r="O27" s="88"/>
      <c r="P27" s="88"/>
      <c r="Q27" s="88"/>
      <c r="R27" s="88"/>
      <c r="S27" s="128"/>
      <c r="T27" s="129"/>
      <c r="U27" s="89"/>
    </row>
    <row r="28" s="39" customFormat="1" ht="35.25" customHeight="1" spans="2:21">
      <c r="B28" s="53"/>
      <c r="C28" s="53"/>
      <c r="D28" s="53"/>
      <c r="E28" s="53"/>
      <c r="F28" s="53"/>
      <c r="G28" s="53"/>
      <c r="H28" s="51"/>
      <c r="I28" s="84" t="s">
        <v>85</v>
      </c>
      <c r="J28" s="39"/>
      <c r="K28" s="87"/>
      <c r="L28" s="88"/>
      <c r="M28" s="88"/>
      <c r="N28" s="88"/>
      <c r="O28" s="88"/>
      <c r="P28" s="88"/>
      <c r="Q28" s="88"/>
      <c r="R28" s="88"/>
      <c r="S28" s="128"/>
      <c r="T28" s="130"/>
      <c r="U28" s="89"/>
    </row>
    <row r="29" s="39" customFormat="1" ht="35.25" customHeight="1" spans="2:21">
      <c r="B29" s="52" t="s">
        <v>99</v>
      </c>
      <c r="C29" s="52"/>
      <c r="D29" s="52"/>
      <c r="E29" s="52"/>
      <c r="F29" s="52"/>
      <c r="G29" s="52"/>
      <c r="H29" s="52"/>
      <c r="I29" s="52"/>
      <c r="J29" s="39"/>
      <c r="K29" s="56" t="s">
        <v>71</v>
      </c>
      <c r="L29" s="57" t="s">
        <v>100</v>
      </c>
      <c r="M29" s="58"/>
      <c r="N29" s="58"/>
      <c r="O29" s="58"/>
      <c r="P29" s="58"/>
      <c r="Q29" s="58"/>
      <c r="R29" s="58"/>
      <c r="S29" s="58"/>
      <c r="T29" s="59"/>
      <c r="U29" s="89"/>
    </row>
    <row r="30" s="39" customFormat="1" ht="35.25" customHeight="1" spans="2:21">
      <c r="B30" s="54" t="s">
        <v>101</v>
      </c>
      <c r="C30" s="54"/>
      <c r="D30" s="54"/>
      <c r="E30" s="54"/>
      <c r="F30" s="54"/>
      <c r="G30" s="54"/>
      <c r="H30" s="55"/>
      <c r="I30" s="54"/>
      <c r="J30" s="39"/>
      <c r="K30" s="87" t="s">
        <v>102</v>
      </c>
      <c r="L30" s="88"/>
      <c r="M30" s="88"/>
      <c r="N30" s="88"/>
      <c r="O30" s="88"/>
      <c r="P30" s="88"/>
      <c r="Q30" s="88"/>
      <c r="R30" s="88"/>
      <c r="S30" s="128"/>
      <c r="T30" s="129" t="s">
        <v>71</v>
      </c>
      <c r="U30" s="89"/>
    </row>
    <row r="31" s="39" customFormat="1" ht="35.25" customHeight="1" spans="2:21">
      <c r="B31" s="56" t="s">
        <v>68</v>
      </c>
      <c r="C31" s="57" t="s">
        <v>103</v>
      </c>
      <c r="D31" s="58"/>
      <c r="E31" s="58"/>
      <c r="F31" s="58"/>
      <c r="G31" s="58"/>
      <c r="H31" s="59"/>
      <c r="I31" s="89">
        <f>IF(H55&gt;=8,35,IF(AND(H55&gt;=6,H55&lt;=7),25,IF(AND(H55&gt;=1,H55&lt;=5),15,0)))</f>
        <v>25</v>
      </c>
      <c r="K31" s="87"/>
      <c r="L31" s="88"/>
      <c r="M31" s="88"/>
      <c r="N31" s="88"/>
      <c r="O31" s="88"/>
      <c r="P31" s="88"/>
      <c r="Q31" s="88"/>
      <c r="R31" s="88"/>
      <c r="S31" s="128"/>
      <c r="T31" s="130"/>
      <c r="U31" s="89"/>
    </row>
    <row r="32" s="39" customFormat="1" ht="35.25" customHeight="1" spans="2:21">
      <c r="B32" s="60" t="s">
        <v>104</v>
      </c>
      <c r="C32" s="60"/>
      <c r="D32" s="60"/>
      <c r="E32" s="60"/>
      <c r="F32" s="60"/>
      <c r="G32" s="60"/>
      <c r="H32" s="61" t="s">
        <v>73</v>
      </c>
      <c r="I32" s="89"/>
      <c r="J32" s="39"/>
      <c r="K32" s="56"/>
      <c r="L32" s="57" t="s">
        <v>105</v>
      </c>
      <c r="M32" s="58"/>
      <c r="N32" s="58"/>
      <c r="O32" s="58"/>
      <c r="P32" s="58"/>
      <c r="Q32" s="58"/>
      <c r="R32" s="58"/>
      <c r="S32" s="58"/>
      <c r="T32" s="59"/>
      <c r="U32" s="89"/>
    </row>
    <row r="33" s="39" customFormat="1" ht="35.25" customHeight="1" spans="2:21">
      <c r="B33" s="62" t="s">
        <v>106</v>
      </c>
      <c r="C33" s="62"/>
      <c r="D33" s="62"/>
      <c r="E33" s="62"/>
      <c r="F33" s="62"/>
      <c r="G33" s="62"/>
      <c r="H33" s="63"/>
      <c r="I33" s="89"/>
      <c r="J33" s="39"/>
      <c r="K33" s="87" t="s">
        <v>107</v>
      </c>
      <c r="L33" s="88"/>
      <c r="M33" s="88"/>
      <c r="N33" s="88"/>
      <c r="O33" s="88"/>
      <c r="P33" s="88"/>
      <c r="Q33" s="88"/>
      <c r="R33" s="88"/>
      <c r="S33" s="128"/>
      <c r="T33" s="129"/>
      <c r="U33" s="89"/>
    </row>
    <row r="34" s="39" customFormat="1" ht="35.25" customHeight="1" spans="2:21">
      <c r="B34" s="56" t="s">
        <v>68</v>
      </c>
      <c r="C34" s="57" t="s">
        <v>108</v>
      </c>
      <c r="D34" s="58"/>
      <c r="E34" s="58"/>
      <c r="F34" s="58"/>
      <c r="G34" s="58"/>
      <c r="H34" s="59"/>
      <c r="I34" s="89"/>
      <c r="J34" s="39"/>
      <c r="K34" s="90"/>
      <c r="L34" s="91"/>
      <c r="M34" s="91"/>
      <c r="N34" s="91"/>
      <c r="O34" s="91"/>
      <c r="P34" s="91"/>
      <c r="Q34" s="91"/>
      <c r="R34" s="91"/>
      <c r="S34" s="131"/>
      <c r="T34" s="130"/>
      <c r="U34" s="78"/>
    </row>
    <row r="35" s="39" customFormat="1" ht="35.25" customHeight="1" spans="2:21">
      <c r="B35" s="60" t="s">
        <v>104</v>
      </c>
      <c r="C35" s="60"/>
      <c r="D35" s="60"/>
      <c r="E35" s="60"/>
      <c r="F35" s="60"/>
      <c r="G35" s="60"/>
      <c r="H35" s="64" t="s">
        <v>73</v>
      </c>
      <c r="I35" s="89"/>
      <c r="J35" s="39"/>
      <c r="K35" s="92" t="s">
        <v>109</v>
      </c>
      <c r="L35" s="93"/>
      <c r="M35" s="93"/>
      <c r="N35" s="93"/>
      <c r="O35" s="93"/>
      <c r="P35" s="93"/>
      <c r="Q35" s="93"/>
      <c r="R35" s="93"/>
      <c r="S35" s="132"/>
      <c r="T35" s="67">
        <f>((COUNTIF(T12,"○")+COUNTIF(T15,"○")+COUNTIF(T18,"○")+COUNTIF(T21,"○"))+((COUNTIF(T13,"○")+COUNTIF(T16,"○")+COUNTIF(T19,"○")+COUNTIF(T22,"○")+COUNTIF(T24,"○")+COUNTIF(T27,"○")+COUNTIF(T30,"○")+COUNTIF(T33,"○"))*2))</f>
        <v>6</v>
      </c>
      <c r="U35" s="84" t="s">
        <v>85</v>
      </c>
    </row>
    <row r="36" s="39" customFormat="1" ht="35.25" customHeight="1" spans="2:21">
      <c r="B36" s="62" t="s">
        <v>106</v>
      </c>
      <c r="C36" s="62"/>
      <c r="D36" s="62"/>
      <c r="E36" s="62"/>
      <c r="F36" s="62"/>
      <c r="G36" s="62"/>
      <c r="H36" s="65"/>
      <c r="I36" s="89"/>
      <c r="J36" s="39"/>
      <c r="K36" s="68" t="s">
        <v>110</v>
      </c>
      <c r="L36" s="39"/>
      <c r="M36" s="39"/>
      <c r="N36" s="39"/>
      <c r="O36" s="39"/>
      <c r="P36" s="69" t="s">
        <v>111</v>
      </c>
      <c r="Q36" s="69"/>
      <c r="R36" s="69"/>
      <c r="S36" s="69"/>
      <c r="T36" s="69"/>
      <c r="U36" s="69"/>
    </row>
    <row r="37" s="39" customFormat="1" ht="35.25" customHeight="1" spans="2:21">
      <c r="B37" s="56"/>
      <c r="C37" s="57" t="s">
        <v>112</v>
      </c>
      <c r="D37" s="58"/>
      <c r="E37" s="58"/>
      <c r="F37" s="58"/>
      <c r="G37" s="58"/>
      <c r="H37" s="59"/>
      <c r="I37" s="89"/>
      <c r="J37" s="39"/>
      <c r="K37" s="70" t="str">
        <f>IF(COUNTIF(K11:K34,"◎")&gt;5,"NG！５項目以上選択されています。","")</f>
        <v/>
      </c>
      <c r="P37" s="94"/>
      <c r="Q37" s="94"/>
      <c r="R37" s="94"/>
      <c r="S37" s="70" t="str">
        <f>IF(COUNTIF(T12:T34,"○")&gt;5,"NG！５項目以上選択されています。","")</f>
        <v/>
      </c>
      <c r="T37" s="94"/>
      <c r="U37" s="94"/>
    </row>
    <row r="38" s="39" customFormat="1" ht="35.25" customHeight="1" spans="2:21">
      <c r="B38" s="60" t="s">
        <v>104</v>
      </c>
      <c r="C38" s="60"/>
      <c r="D38" s="60"/>
      <c r="E38" s="60"/>
      <c r="F38" s="60"/>
      <c r="G38" s="60"/>
      <c r="H38" s="61" t="s">
        <v>71</v>
      </c>
      <c r="I38" s="89"/>
      <c r="J38" s="39"/>
      <c r="K38" s="48" t="s">
        <v>113</v>
      </c>
      <c r="L38" s="49"/>
      <c r="M38" s="49"/>
      <c r="N38" s="49"/>
      <c r="O38" s="49"/>
      <c r="P38" s="49"/>
      <c r="Q38" s="49"/>
      <c r="R38" s="49"/>
      <c r="S38" s="49"/>
      <c r="T38" s="49"/>
      <c r="U38" s="77"/>
    </row>
    <row r="39" s="39" customFormat="1" ht="35.25" customHeight="1" spans="2:21">
      <c r="B39" s="62" t="s">
        <v>106</v>
      </c>
      <c r="C39" s="62"/>
      <c r="D39" s="62"/>
      <c r="E39" s="62"/>
      <c r="F39" s="62"/>
      <c r="G39" s="62"/>
      <c r="H39" s="65" t="s">
        <v>71</v>
      </c>
      <c r="I39" s="89"/>
      <c r="J39" s="39"/>
      <c r="K39" s="95" t="s">
        <v>114</v>
      </c>
      <c r="L39" s="96"/>
      <c r="M39" s="96"/>
      <c r="N39" s="96"/>
      <c r="O39" s="96"/>
      <c r="P39" s="96"/>
      <c r="Q39" s="96"/>
      <c r="R39" s="96"/>
      <c r="S39" s="133"/>
      <c r="T39" s="129" t="s">
        <v>73</v>
      </c>
      <c r="U39" s="134">
        <f>IF(T39="○",10,0)</f>
        <v>10</v>
      </c>
    </row>
    <row r="40" s="39" customFormat="1" ht="35.25" customHeight="1" spans="2:21">
      <c r="B40" s="56" t="s">
        <v>68</v>
      </c>
      <c r="C40" s="57" t="s">
        <v>115</v>
      </c>
      <c r="D40" s="58"/>
      <c r="E40" s="58"/>
      <c r="F40" s="58"/>
      <c r="G40" s="58"/>
      <c r="H40" s="59"/>
      <c r="I40" s="89"/>
      <c r="J40" s="39"/>
      <c r="K40" s="87"/>
      <c r="L40" s="88"/>
      <c r="M40" s="88"/>
      <c r="N40" s="88"/>
      <c r="O40" s="88"/>
      <c r="P40" s="88"/>
      <c r="Q40" s="88"/>
      <c r="R40" s="88"/>
      <c r="S40" s="128"/>
      <c r="T40" s="135"/>
      <c r="U40" s="136"/>
    </row>
    <row r="41" s="39" customFormat="1" ht="35.25" customHeight="1" spans="2:21">
      <c r="B41" s="60" t="s">
        <v>104</v>
      </c>
      <c r="C41" s="60"/>
      <c r="D41" s="60"/>
      <c r="E41" s="60"/>
      <c r="F41" s="60"/>
      <c r="G41" s="60"/>
      <c r="H41" s="61" t="s">
        <v>73</v>
      </c>
      <c r="I41" s="89"/>
      <c r="J41" s="39"/>
      <c r="K41" s="90"/>
      <c r="L41" s="91"/>
      <c r="M41" s="91"/>
      <c r="N41" s="91"/>
      <c r="O41" s="91"/>
      <c r="P41" s="91"/>
      <c r="Q41" s="91"/>
      <c r="R41" s="91"/>
      <c r="S41" s="131"/>
      <c r="T41" s="130"/>
      <c r="U41" s="84" t="s">
        <v>85</v>
      </c>
    </row>
    <row r="42" s="39" customFormat="1" ht="35.25" customHeight="1" spans="2:21">
      <c r="B42" s="62" t="s">
        <v>106</v>
      </c>
      <c r="C42" s="62"/>
      <c r="D42" s="62"/>
      <c r="E42" s="62"/>
      <c r="F42" s="62"/>
      <c r="G42" s="62"/>
      <c r="H42" s="65"/>
      <c r="I42" s="89"/>
      <c r="J42" s="39"/>
      <c r="K42" s="68"/>
      <c r="L42" s="39"/>
      <c r="M42" s="39"/>
      <c r="N42" s="39"/>
      <c r="O42" s="39"/>
      <c r="P42" s="39"/>
      <c r="Q42" s="69"/>
      <c r="R42" s="69"/>
      <c r="S42" s="69"/>
      <c r="T42" s="69"/>
      <c r="U42" s="69" t="s">
        <v>116</v>
      </c>
    </row>
    <row r="43" s="39" customFormat="1" ht="35.25" customHeight="1" spans="2:9">
      <c r="B43" s="56" t="s">
        <v>71</v>
      </c>
      <c r="C43" s="57" t="s">
        <v>117</v>
      </c>
      <c r="D43" s="58"/>
      <c r="E43" s="58"/>
      <c r="F43" s="58"/>
      <c r="G43" s="58"/>
      <c r="H43" s="59"/>
      <c r="I43" s="89"/>
    </row>
    <row r="44" s="39" customFormat="1" ht="35.25" customHeight="1" spans="2:21">
      <c r="B44" s="60" t="s">
        <v>104</v>
      </c>
      <c r="C44" s="60"/>
      <c r="D44" s="60"/>
      <c r="E44" s="60"/>
      <c r="F44" s="60"/>
      <c r="G44" s="60"/>
      <c r="H44" s="61" t="s">
        <v>71</v>
      </c>
      <c r="I44" s="89"/>
      <c r="J44" s="39"/>
      <c r="K44" s="97" t="s">
        <v>118</v>
      </c>
      <c r="L44" s="98"/>
      <c r="M44" s="97" t="s">
        <v>119</v>
      </c>
      <c r="N44" s="99"/>
      <c r="O44" s="99"/>
      <c r="P44" s="99"/>
      <c r="Q44" s="99"/>
      <c r="R44" s="99"/>
      <c r="S44" s="99"/>
      <c r="T44" s="99"/>
      <c r="U44" s="98"/>
    </row>
    <row r="45" s="39" customFormat="1" ht="35.25" customHeight="1" spans="2:21">
      <c r="B45" s="62" t="s">
        <v>106</v>
      </c>
      <c r="C45" s="62"/>
      <c r="D45" s="62"/>
      <c r="E45" s="62"/>
      <c r="F45" s="62"/>
      <c r="G45" s="62"/>
      <c r="H45" s="65" t="s">
        <v>71</v>
      </c>
      <c r="I45" s="89"/>
      <c r="J45" s="39"/>
      <c r="K45" s="100" t="s">
        <v>120</v>
      </c>
      <c r="L45" s="101"/>
      <c r="M45" s="102" t="s">
        <v>121</v>
      </c>
      <c r="N45" s="102" t="s">
        <v>122</v>
      </c>
      <c r="O45" s="102" t="s">
        <v>123</v>
      </c>
      <c r="P45" s="102" t="s">
        <v>124</v>
      </c>
      <c r="Q45" s="102" t="s">
        <v>125</v>
      </c>
      <c r="R45" s="102" t="s">
        <v>126</v>
      </c>
      <c r="S45" s="102" t="s">
        <v>127</v>
      </c>
      <c r="T45" s="102" t="s">
        <v>128</v>
      </c>
      <c r="U45" s="137">
        <f>I11</f>
        <v>40</v>
      </c>
    </row>
    <row r="46" s="39" customFormat="1" ht="35.25" customHeight="1" spans="2:21">
      <c r="B46" s="56"/>
      <c r="C46" s="57" t="s">
        <v>129</v>
      </c>
      <c r="D46" s="58"/>
      <c r="E46" s="58"/>
      <c r="F46" s="58"/>
      <c r="G46" s="58"/>
      <c r="H46" s="59"/>
      <c r="I46" s="89"/>
      <c r="J46" s="39"/>
      <c r="K46" s="103" t="s">
        <v>130</v>
      </c>
      <c r="L46" s="104"/>
      <c r="M46" s="105" t="s">
        <v>121</v>
      </c>
      <c r="N46" s="106"/>
      <c r="O46" s="106" t="s">
        <v>122</v>
      </c>
      <c r="P46" s="106"/>
      <c r="Q46" s="106" t="s">
        <v>131</v>
      </c>
      <c r="R46" s="106"/>
      <c r="S46" s="106" t="s">
        <v>124</v>
      </c>
      <c r="T46" s="106"/>
      <c r="U46" s="138">
        <f>I21</f>
        <v>5</v>
      </c>
    </row>
    <row r="47" s="39" customFormat="1" ht="35.25" customHeight="1" spans="2:21">
      <c r="B47" s="60" t="s">
        <v>104</v>
      </c>
      <c r="C47" s="60"/>
      <c r="D47" s="60"/>
      <c r="E47" s="60"/>
      <c r="F47" s="60"/>
      <c r="G47" s="60"/>
      <c r="H47" s="61" t="s">
        <v>71</v>
      </c>
      <c r="I47" s="89"/>
      <c r="J47" s="39"/>
      <c r="K47" s="103" t="s">
        <v>132</v>
      </c>
      <c r="L47" s="104"/>
      <c r="M47" s="105" t="s">
        <v>133</v>
      </c>
      <c r="N47" s="106"/>
      <c r="O47" s="106" t="s">
        <v>134</v>
      </c>
      <c r="P47" s="106"/>
      <c r="Q47" s="106" t="s">
        <v>131</v>
      </c>
      <c r="R47" s="106"/>
      <c r="S47" s="106" t="s">
        <v>135</v>
      </c>
      <c r="T47" s="106"/>
      <c r="U47" s="138">
        <f>I31</f>
        <v>25</v>
      </c>
    </row>
    <row r="48" s="39" customFormat="1" ht="35.25" customHeight="1" spans="2:21">
      <c r="B48" s="62" t="s">
        <v>106</v>
      </c>
      <c r="C48" s="62"/>
      <c r="D48" s="62"/>
      <c r="E48" s="62"/>
      <c r="F48" s="62"/>
      <c r="G48" s="62"/>
      <c r="H48" s="65"/>
      <c r="I48" s="89"/>
      <c r="J48" s="39"/>
      <c r="K48" s="103" t="s">
        <v>136</v>
      </c>
      <c r="L48" s="104"/>
      <c r="M48" s="105" t="s">
        <v>133</v>
      </c>
      <c r="N48" s="106"/>
      <c r="O48" s="106" t="s">
        <v>134</v>
      </c>
      <c r="P48" s="106"/>
      <c r="Q48" s="106" t="s">
        <v>131</v>
      </c>
      <c r="R48" s="106"/>
      <c r="S48" s="106" t="s">
        <v>135</v>
      </c>
      <c r="T48" s="106"/>
      <c r="U48" s="138">
        <f>U11</f>
        <v>25</v>
      </c>
    </row>
    <row r="49" s="39" customFormat="1" ht="35.25" customHeight="1" spans="2:21">
      <c r="B49" s="56" t="s">
        <v>68</v>
      </c>
      <c r="C49" s="57" t="s">
        <v>137</v>
      </c>
      <c r="D49" s="58"/>
      <c r="E49" s="58"/>
      <c r="F49" s="58"/>
      <c r="G49" s="58"/>
      <c r="H49" s="59"/>
      <c r="I49" s="89"/>
      <c r="J49" s="39"/>
      <c r="K49" s="107" t="s">
        <v>138</v>
      </c>
      <c r="L49" s="108"/>
      <c r="M49" s="109" t="s">
        <v>133</v>
      </c>
      <c r="N49" s="110"/>
      <c r="O49" s="110"/>
      <c r="P49" s="110"/>
      <c r="Q49" s="110" t="s">
        <v>139</v>
      </c>
      <c r="R49" s="110"/>
      <c r="S49" s="110"/>
      <c r="T49" s="110"/>
      <c r="U49" s="139">
        <f>U39</f>
        <v>10</v>
      </c>
    </row>
    <row r="50" s="39" customFormat="1" ht="35.25" customHeight="1" spans="2:9">
      <c r="B50" s="60" t="s">
        <v>104</v>
      </c>
      <c r="C50" s="60"/>
      <c r="D50" s="60"/>
      <c r="E50" s="60"/>
      <c r="F50" s="60"/>
      <c r="G50" s="60"/>
      <c r="H50" s="61" t="s">
        <v>71</v>
      </c>
      <c r="I50" s="89"/>
    </row>
    <row r="51" s="39" customFormat="1" ht="35.25" customHeight="1" spans="2:9">
      <c r="B51" s="62" t="s">
        <v>106</v>
      </c>
      <c r="C51" s="62"/>
      <c r="D51" s="62"/>
      <c r="E51" s="62"/>
      <c r="F51" s="62"/>
      <c r="G51" s="62"/>
      <c r="H51" s="65" t="s">
        <v>73</v>
      </c>
      <c r="I51" s="89"/>
    </row>
    <row r="52" s="39" customFormat="1" ht="35.25" customHeight="1" spans="2:21">
      <c r="B52" s="56" t="s">
        <v>68</v>
      </c>
      <c r="C52" s="57" t="s">
        <v>140</v>
      </c>
      <c r="D52" s="58"/>
      <c r="E52" s="58"/>
      <c r="F52" s="58"/>
      <c r="G52" s="58"/>
      <c r="H52" s="59"/>
      <c r="I52" s="89"/>
      <c r="J52" s="39"/>
      <c r="K52" s="111" t="s">
        <v>49</v>
      </c>
      <c r="L52" s="112"/>
      <c r="M52" s="112"/>
      <c r="N52" s="112"/>
      <c r="O52" s="112"/>
      <c r="P52" s="112"/>
      <c r="Q52" s="112"/>
      <c r="R52" s="112"/>
      <c r="S52" s="112"/>
      <c r="T52" s="112"/>
      <c r="U52" s="140"/>
    </row>
    <row r="53" s="39" customFormat="1" ht="35.25" customHeight="1" spans="2:21">
      <c r="B53" s="60" t="s">
        <v>104</v>
      </c>
      <c r="C53" s="60"/>
      <c r="D53" s="60"/>
      <c r="E53" s="60"/>
      <c r="F53" s="60"/>
      <c r="G53" s="60"/>
      <c r="H53" s="61" t="s">
        <v>73</v>
      </c>
      <c r="I53" s="89"/>
      <c r="J53" s="39"/>
      <c r="K53" s="113">
        <f>SUM(U45:U49)</f>
        <v>105</v>
      </c>
      <c r="L53" s="114"/>
      <c r="M53" s="114"/>
      <c r="N53" s="114"/>
      <c r="O53" s="114"/>
      <c r="P53" s="114"/>
      <c r="Q53" s="114"/>
      <c r="R53" s="141"/>
      <c r="S53" s="141" t="s">
        <v>141</v>
      </c>
      <c r="T53" s="141"/>
      <c r="U53" s="142"/>
    </row>
    <row r="54" s="39" customFormat="1" ht="35.25" customHeight="1" spans="2:21">
      <c r="B54" s="62" t="s">
        <v>106</v>
      </c>
      <c r="C54" s="62"/>
      <c r="D54" s="62"/>
      <c r="E54" s="62"/>
      <c r="F54" s="62"/>
      <c r="G54" s="62"/>
      <c r="H54" s="65" t="s">
        <v>71</v>
      </c>
      <c r="I54" s="78"/>
      <c r="J54" s="39"/>
      <c r="K54" s="115"/>
      <c r="L54" s="116"/>
      <c r="M54" s="116"/>
      <c r="N54" s="116"/>
      <c r="O54" s="116"/>
      <c r="P54" s="116"/>
      <c r="Q54" s="116"/>
      <c r="R54" s="143"/>
      <c r="S54" s="143"/>
      <c r="T54" s="143"/>
      <c r="U54" s="144"/>
    </row>
    <row r="55" s="39" customFormat="1" ht="35.25" customHeight="1" spans="2:21">
      <c r="B55" s="66" t="s">
        <v>142</v>
      </c>
      <c r="C55" s="66"/>
      <c r="D55" s="66"/>
      <c r="E55" s="66"/>
      <c r="F55" s="66"/>
      <c r="G55" s="66"/>
      <c r="H55" s="67">
        <f>((COUNTIF(H32,"○")+COUNTIF(H35,"○")+COUNTIF(H38,"○")+COUNTIF(H41,"○")+COUNTIF(H44,"○")+COUNTIF(H47,"○")+COUNTIF(H50,"○")+COUNTIF(H53,"○"))+((COUNTIF(H33,"○")+COUNTIF(H36,"○")+COUNTIF(H39,"○")+COUNTIF(H42,"○")+COUNTIF(H45,"○")+COUNTIF(H48,"○")+COUNTIF(H51,"○")+COUNTIF(H54,"○"))*2))</f>
        <v>6</v>
      </c>
      <c r="I55" s="84" t="s">
        <v>85</v>
      </c>
      <c r="J55" s="39"/>
      <c r="K55" s="117"/>
      <c r="L55" s="118"/>
      <c r="M55" s="118"/>
      <c r="N55" s="118"/>
      <c r="O55" s="118"/>
      <c r="P55" s="118"/>
      <c r="Q55" s="118"/>
      <c r="R55" s="145" t="s">
        <v>85</v>
      </c>
      <c r="S55" s="145"/>
      <c r="T55" s="145"/>
      <c r="U55" s="146"/>
    </row>
    <row r="56" s="39" customFormat="1" ht="19.5" customHeight="1" spans="2:9">
      <c r="B56" s="68" t="s">
        <v>110</v>
      </c>
      <c r="C56" s="39"/>
      <c r="D56" s="39"/>
      <c r="E56" s="39"/>
      <c r="F56" s="39"/>
      <c r="G56" s="69"/>
      <c r="H56" s="69"/>
      <c r="I56" s="69" t="s">
        <v>143</v>
      </c>
    </row>
    <row r="57" s="39" customFormat="1" ht="41.25" customHeight="1" spans="2:9">
      <c r="B57" s="70" t="str">
        <f>IF(COUNTIF(B32:B54,"◎")&gt;5,"NG！５項目以上選択されています。","")</f>
        <v/>
      </c>
      <c r="G57" s="70" t="str">
        <f>IF(COUNTIF(H32:H54,"○")&gt;5,"NG！５項目以上選択されています。","")</f>
        <v/>
      </c>
      <c r="I57" s="119"/>
    </row>
    <row r="58" s="39" customFormat="1" ht="19.5" customHeight="1"/>
    <row r="59" s="39" customFormat="1" ht="19.5" customHeight="1"/>
    <row r="60" s="39" customFormat="1" ht="19.5" customHeight="1"/>
    <row r="61" s="39" customFormat="1" ht="19.5" customHeight="1"/>
    <row r="62" s="39" customFormat="1" ht="19.5" customHeight="1"/>
    <row r="63" s="39" customFormat="1" ht="19.5" customHeight="1"/>
    <row r="64" s="39" customFormat="1" ht="19.5" customHeight="1"/>
    <row r="65" s="39" customFormat="1" ht="19.5" customHeight="1"/>
    <row r="66" s="39" customFormat="1" ht="19.5" customHeight="1"/>
    <row r="67" s="39" customFormat="1" ht="19.5" customHeight="1"/>
    <row r="68" s="39" customFormat="1" ht="19.5" customHeight="1"/>
    <row r="69" s="39" customFormat="1" ht="19.5" customHeight="1"/>
    <row r="70" s="39" customFormat="1" ht="19.5" customHeight="1"/>
    <row r="71" s="39" customFormat="1" ht="19.5" customHeight="1"/>
    <row r="72" s="39" customFormat="1" ht="19.5" customHeight="1"/>
    <row r="73" s="39" customFormat="1" ht="19.5" customHeight="1"/>
    <row r="74" s="39" customFormat="1" ht="19.5" customHeight="1"/>
    <row r="75" s="39" customFormat="1" ht="19.5" customHeight="1"/>
    <row r="76" s="39" customFormat="1" ht="19.5" customHeight="1"/>
    <row r="77" s="39" customFormat="1" ht="19.5" customHeight="1"/>
    <row r="78" s="39" customFormat="1" ht="19.5" customHeight="1"/>
    <row r="79" s="39" customFormat="1" ht="19.5" customHeight="1"/>
    <row r="80" s="39" customFormat="1" ht="19.5" customHeight="1"/>
    <row r="81" s="39" customFormat="1" ht="19.5" customHeight="1"/>
    <row r="82" s="39" customFormat="1" ht="19.5" customHeight="1"/>
    <row r="83" s="39" customFormat="1" ht="19.5" customHeight="1"/>
    <row r="84" s="39" customFormat="1" ht="19.5" customHeight="1"/>
    <row r="85" s="39" customFormat="1" ht="19.5" customHeight="1"/>
    <row r="86" s="39" customFormat="1" ht="19.5" customHeight="1"/>
    <row r="87" s="39" customFormat="1" ht="19.5" customHeight="1"/>
    <row r="88" s="39" customFormat="1" ht="19.5" customHeight="1"/>
    <row r="89" s="39" customFormat="1" ht="19.5" customHeight="1"/>
    <row r="90" s="39" customFormat="1" ht="19.5" customHeight="1"/>
    <row r="91" s="39" customFormat="1" ht="19.5" customHeight="1"/>
    <row r="92" s="39" customFormat="1" ht="19.5" customHeight="1"/>
    <row r="93" s="39" customFormat="1" ht="19.5" customHeight="1"/>
    <row r="94" s="39" customFormat="1" ht="19.5" customHeight="1"/>
    <row r="95" s="39" customFormat="1" ht="19.5" customHeight="1"/>
    <row r="96" s="39" customFormat="1" ht="19.5" customHeight="1"/>
    <row r="97" s="39" customFormat="1" ht="19.5" customHeight="1"/>
    <row r="98" s="39" customFormat="1" ht="19.5" customHeight="1"/>
    <row r="99" s="39" customFormat="1" ht="19.5" customHeight="1"/>
    <row r="100" s="39" customFormat="1" ht="19.5" customHeight="1"/>
    <row r="101" s="39" customFormat="1" ht="19.5" customHeight="1"/>
    <row r="102" s="39" customFormat="1" ht="19.5" customHeight="1"/>
    <row r="103" s="39" customFormat="1" ht="19.5" customHeight="1"/>
    <row r="104" s="39" customFormat="1" ht="19.5" customHeight="1"/>
    <row r="105" s="39" customFormat="1" ht="19.5" customHeight="1"/>
    <row r="106" s="39" customFormat="1" ht="19.5" customHeight="1"/>
    <row r="107" s="39" customFormat="1" ht="19.5" customHeight="1"/>
    <row r="108" s="39" customFormat="1" ht="19.5" customHeight="1"/>
    <row r="109" s="39" customFormat="1" ht="19.5" customHeight="1"/>
    <row r="110" s="39" customFormat="1" ht="19.5" customHeight="1"/>
    <row r="111" s="39" customFormat="1" ht="19.5" customHeight="1"/>
    <row r="112" s="39" customFormat="1" ht="19.5" customHeight="1"/>
    <row r="113" s="39" customFormat="1" ht="19.5" customHeight="1"/>
    <row r="114" s="39" customFormat="1" ht="19.5" customHeight="1"/>
    <row r="115" s="39" customFormat="1" ht="19.5" customHeight="1"/>
    <row r="116" s="39" customFormat="1" ht="19.5" customHeight="1"/>
    <row r="117" s="39" customFormat="1" ht="19.5" customHeight="1"/>
    <row r="118" s="39" customFormat="1" ht="19.5" customHeight="1"/>
    <row r="119" s="39" customFormat="1" ht="19.5" customHeight="1"/>
    <row r="120" s="39" customFormat="1" ht="19.5" customHeight="1"/>
    <row r="121" s="39" customFormat="1" ht="19.5" customHeight="1"/>
    <row r="122" s="39" customFormat="1" ht="19.5" customHeight="1"/>
    <row r="123" s="39" customFormat="1" ht="19.5" customHeight="1"/>
    <row r="124" s="39" customFormat="1" ht="19.5" customHeight="1"/>
    <row r="125" s="39" customFormat="1" ht="19.5" customHeight="1"/>
    <row r="126" s="39" customFormat="1" ht="19.5" customHeight="1"/>
    <row r="127" s="39" customFormat="1" ht="19.5" customHeight="1"/>
    <row r="128" s="39" customFormat="1" ht="19.5" customHeight="1"/>
    <row r="129" s="39" customFormat="1" ht="19.5" customHeight="1"/>
    <row r="130" s="39" customFormat="1" ht="19.5" customHeight="1"/>
    <row r="131" s="39" customFormat="1" ht="19.5" customHeight="1"/>
    <row r="132" s="39" customFormat="1" ht="19.5" customHeight="1"/>
    <row r="133" s="39" customFormat="1" ht="19.5" customHeight="1"/>
  </sheetData>
  <mergeCells count="105">
    <mergeCell ref="O2:P2"/>
    <mergeCell ref="B4:U4"/>
    <mergeCell ref="B6:C6"/>
    <mergeCell ref="D6:I6"/>
    <mergeCell ref="K6:L6"/>
    <mergeCell ref="M6:U6"/>
    <mergeCell ref="B7:C7"/>
    <mergeCell ref="D7:I7"/>
    <mergeCell ref="K7:L7"/>
    <mergeCell ref="M7:U7"/>
    <mergeCell ref="B8:C8"/>
    <mergeCell ref="D8:I8"/>
    <mergeCell ref="K8:L8"/>
    <mergeCell ref="M8:U8"/>
    <mergeCell ref="B10:I10"/>
    <mergeCell ref="K10:U10"/>
    <mergeCell ref="B11:G11"/>
    <mergeCell ref="L11:T11"/>
    <mergeCell ref="B12:G12"/>
    <mergeCell ref="K12:S12"/>
    <mergeCell ref="B13:G13"/>
    <mergeCell ref="K13:S13"/>
    <mergeCell ref="B14:G14"/>
    <mergeCell ref="L14:T14"/>
    <mergeCell ref="B15:G15"/>
    <mergeCell ref="K15:S15"/>
    <mergeCell ref="B16:G16"/>
    <mergeCell ref="K16:S16"/>
    <mergeCell ref="B17:G17"/>
    <mergeCell ref="L17:T17"/>
    <mergeCell ref="B18:G18"/>
    <mergeCell ref="K18:S18"/>
    <mergeCell ref="B19:I19"/>
    <mergeCell ref="K19:S19"/>
    <mergeCell ref="B20:I20"/>
    <mergeCell ref="L20:T20"/>
    <mergeCell ref="K21:S21"/>
    <mergeCell ref="K22:S22"/>
    <mergeCell ref="L23:T23"/>
    <mergeCell ref="L26:T26"/>
    <mergeCell ref="B29:I29"/>
    <mergeCell ref="L29:T29"/>
    <mergeCell ref="B30:I30"/>
    <mergeCell ref="C31:H31"/>
    <mergeCell ref="B32:G32"/>
    <mergeCell ref="L32:T32"/>
    <mergeCell ref="B33:G33"/>
    <mergeCell ref="C34:H34"/>
    <mergeCell ref="B35:G35"/>
    <mergeCell ref="K35:S35"/>
    <mergeCell ref="B36:G36"/>
    <mergeCell ref="P36:U36"/>
    <mergeCell ref="C37:H37"/>
    <mergeCell ref="B38:G38"/>
    <mergeCell ref="K38:U38"/>
    <mergeCell ref="B39:G39"/>
    <mergeCell ref="C40:H40"/>
    <mergeCell ref="B41:G41"/>
    <mergeCell ref="B42:G42"/>
    <mergeCell ref="C43:H43"/>
    <mergeCell ref="B44:G44"/>
    <mergeCell ref="K44:L44"/>
    <mergeCell ref="M44:U44"/>
    <mergeCell ref="B45:G45"/>
    <mergeCell ref="K45:L45"/>
    <mergeCell ref="C46:H46"/>
    <mergeCell ref="K46:L46"/>
    <mergeCell ref="B47:G47"/>
    <mergeCell ref="K47:L47"/>
    <mergeCell ref="B48:G48"/>
    <mergeCell ref="K48:L48"/>
    <mergeCell ref="C49:H49"/>
    <mergeCell ref="K49:L49"/>
    <mergeCell ref="B50:G50"/>
    <mergeCell ref="B51:G51"/>
    <mergeCell ref="C52:H52"/>
    <mergeCell ref="K52:U52"/>
    <mergeCell ref="B53:G53"/>
    <mergeCell ref="B54:G54"/>
    <mergeCell ref="B55:G55"/>
    <mergeCell ref="H21:H22"/>
    <mergeCell ref="H23:H24"/>
    <mergeCell ref="H25:H26"/>
    <mergeCell ref="H27:H28"/>
    <mergeCell ref="I11:I17"/>
    <mergeCell ref="I21:I27"/>
    <mergeCell ref="I31:I54"/>
    <mergeCell ref="T24:T25"/>
    <mergeCell ref="T27:T28"/>
    <mergeCell ref="T30:T31"/>
    <mergeCell ref="T33:T34"/>
    <mergeCell ref="T39:T41"/>
    <mergeCell ref="U11:U34"/>
    <mergeCell ref="U39:U40"/>
    <mergeCell ref="B21:G22"/>
    <mergeCell ref="B23:G24"/>
    <mergeCell ref="K24:S25"/>
    <mergeCell ref="B25:G26"/>
    <mergeCell ref="B27:G28"/>
    <mergeCell ref="K27:S28"/>
    <mergeCell ref="K30:S31"/>
    <mergeCell ref="K33:S34"/>
    <mergeCell ref="K39:S41"/>
    <mergeCell ref="K53:Q55"/>
    <mergeCell ref="S53:U55"/>
  </mergeCells>
  <conditionalFormatting sqref="M45">
    <cfRule type="expression" dxfId="2" priority="22">
      <formula>$I$11=5</formula>
    </cfRule>
  </conditionalFormatting>
  <conditionalFormatting sqref="N45">
    <cfRule type="expression" dxfId="2" priority="21">
      <formula>$I$11=20</formula>
    </cfRule>
  </conditionalFormatting>
  <conditionalFormatting sqref="O45">
    <cfRule type="expression" dxfId="2" priority="20">
      <formula>$I$11=30</formula>
    </cfRule>
  </conditionalFormatting>
  <conditionalFormatting sqref="P45">
    <cfRule type="expression" dxfId="2" priority="19">
      <formula>$I$11=40</formula>
    </cfRule>
  </conditionalFormatting>
  <conditionalFormatting sqref="Q45">
    <cfRule type="expression" dxfId="2" priority="18">
      <formula>$I$11=45</formula>
    </cfRule>
  </conditionalFormatting>
  <conditionalFormatting sqref="R45">
    <cfRule type="expression" dxfId="2" priority="17">
      <formula>$I$11=55</formula>
    </cfRule>
  </conditionalFormatting>
  <conditionalFormatting sqref="S45">
    <cfRule type="expression" dxfId="2" priority="16">
      <formula>$I$11=70</formula>
    </cfRule>
  </conditionalFormatting>
  <conditionalFormatting sqref="T45">
    <cfRule type="expression" dxfId="2" priority="15">
      <formula>$I$11=80</formula>
    </cfRule>
  </conditionalFormatting>
  <conditionalFormatting sqref="M46">
    <cfRule type="expression" dxfId="2" priority="14">
      <formula>$I$21=5</formula>
    </cfRule>
  </conditionalFormatting>
  <conditionalFormatting sqref="O46">
    <cfRule type="expression" dxfId="2" priority="13">
      <formula>$I$21=20</formula>
    </cfRule>
  </conditionalFormatting>
  <conditionalFormatting sqref="Q46">
    <cfRule type="expression" dxfId="2" priority="12">
      <formula>$I$21=25</formula>
    </cfRule>
  </conditionalFormatting>
  <conditionalFormatting sqref="S46">
    <cfRule type="expression" dxfId="2" priority="11">
      <formula>$I$21=40</formula>
    </cfRule>
  </conditionalFormatting>
  <conditionalFormatting sqref="M47">
    <cfRule type="expression" dxfId="2" priority="10">
      <formula>$I$31=0</formula>
    </cfRule>
  </conditionalFormatting>
  <conditionalFormatting sqref="O47">
    <cfRule type="expression" dxfId="2" priority="9">
      <formula>$I$31=15</formula>
    </cfRule>
  </conditionalFormatting>
  <conditionalFormatting sqref="Q47">
    <cfRule type="expression" dxfId="2" priority="8">
      <formula>$I$31=25</formula>
    </cfRule>
  </conditionalFormatting>
  <conditionalFormatting sqref="S47">
    <cfRule type="expression" dxfId="2" priority="7">
      <formula>$I$31=35</formula>
    </cfRule>
  </conditionalFormatting>
  <conditionalFormatting sqref="M48">
    <cfRule type="expression" dxfId="2" priority="6">
      <formula>$U$11=0</formula>
    </cfRule>
  </conditionalFormatting>
  <conditionalFormatting sqref="O48">
    <cfRule type="expression" dxfId="2" priority="5">
      <formula>$U$11=15</formula>
    </cfRule>
  </conditionalFormatting>
  <conditionalFormatting sqref="Q48">
    <cfRule type="expression" dxfId="2" priority="4">
      <formula>$U$11=25</formula>
    </cfRule>
  </conditionalFormatting>
  <conditionalFormatting sqref="S48">
    <cfRule type="expression" dxfId="2" priority="3">
      <formula>$U$11=35</formula>
    </cfRule>
  </conditionalFormatting>
  <conditionalFormatting sqref="M49">
    <cfRule type="expression" dxfId="2" priority="2">
      <formula>$U$39=0</formula>
    </cfRule>
  </conditionalFormatting>
  <conditionalFormatting sqref="Q49">
    <cfRule type="expression" dxfId="2" priority="1">
      <formula>$U$39=10</formula>
    </cfRule>
  </conditionalFormatting>
  <dataValidations count="3">
    <dataValidation type="list" allowBlank="1" showInputMessage="1" showErrorMessage="1" sqref="K11 K14 K17 K20 K23 K26 K29 B31 K32 B34 B37 B40 B43 B46 B49 B52">
      <formula1>"　,◎"</formula1>
    </dataValidation>
    <dataValidation type="list" allowBlank="1" showInputMessage="1" showErrorMessage="1" sqref="T24 T27 T30 T33 H11:H18 H21:H28 H32:H33 H35:H36 H38:H39 H41:H42 H44:H45 H47:H48 H50:H51 H53:H54 T12:T13 T15:T16 T18:T19 T21:T22 T39:T41">
      <formula1>"　,○"</formula1>
    </dataValidation>
    <dataValidation type="custom" allowBlank="1" showInputMessage="1" showErrorMessage="1" errorTitle="選択ミス" error="各項目どちらか一つを選択して下さい。" sqref="H58">
      <formula1>COUNTIF(H32:H54,"○")&gt;5</formula1>
    </dataValidation>
  </dataValidations>
  <pageMargins left="0.75" right="0.75" top="1" bottom="1" header="0.5" footer="0.5"/>
  <pageSetup paperSize="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S63"/>
  <sheetViews>
    <sheetView zoomScale="75" zoomScaleNormal="75" topLeftCell="A10" workbookViewId="0">
      <selection activeCell="U53" sqref="U53"/>
    </sheetView>
  </sheetViews>
  <sheetFormatPr defaultColWidth="9" defaultRowHeight="24.75"/>
  <cols>
    <col min="1" max="1" width="4.125" style="1" customWidth="1"/>
    <col min="2" max="19" width="8.25" style="1" customWidth="1"/>
    <col min="20" max="20" width="4.375" style="1" customWidth="1"/>
    <col min="21" max="16384" width="9" style="1"/>
  </cols>
  <sheetData>
    <row r="2" s="1" customFormat="1" spans="13:19">
      <c r="M2" s="26"/>
      <c r="N2" s="26"/>
      <c r="O2" s="26"/>
      <c r="P2" s="26"/>
      <c r="Q2" s="26"/>
      <c r="R2" s="26"/>
      <c r="S2" s="26" t="str">
        <f>[1]別紙40!AF2</f>
        <v>令和5年4月14</v>
      </c>
    </row>
    <row r="4" s="1" customFormat="1" ht="38.25" spans="2:19">
      <c r="B4" s="2" t="s">
        <v>144</v>
      </c>
      <c r="C4" s="2"/>
      <c r="D4" s="2"/>
      <c r="E4" s="2"/>
      <c r="F4" s="2"/>
      <c r="G4" s="2"/>
      <c r="H4" s="2"/>
      <c r="I4" s="2"/>
      <c r="J4" s="2"/>
      <c r="K4" s="2"/>
      <c r="L4" s="2"/>
      <c r="M4" s="2"/>
      <c r="N4" s="2"/>
      <c r="O4" s="2"/>
      <c r="P4" s="2"/>
      <c r="Q4" s="2"/>
      <c r="R4" s="2"/>
      <c r="S4" s="2"/>
    </row>
    <row r="6" s="1" customFormat="1" ht="35.25" customHeight="1" spans="2:19">
      <c r="B6" s="3" t="s">
        <v>2</v>
      </c>
      <c r="C6" s="3"/>
      <c r="D6" s="4" t="str">
        <f>'[1]スコア公表様式（全体表）'!D6:I6</f>
        <v>天使の郷</v>
      </c>
      <c r="E6" s="4"/>
      <c r="F6" s="4"/>
      <c r="G6" s="4"/>
      <c r="H6" s="4"/>
      <c r="I6" s="4"/>
      <c r="J6" s="27"/>
      <c r="K6" s="3" t="s">
        <v>58</v>
      </c>
      <c r="L6" s="3"/>
      <c r="M6" s="5">
        <f>'[1]スコア公表様式（全体表）'!M6:U6</f>
        <v>4312210372</v>
      </c>
      <c r="N6" s="5"/>
      <c r="O6" s="5"/>
      <c r="P6" s="5"/>
      <c r="Q6" s="5"/>
      <c r="R6" s="5"/>
      <c r="S6" s="5"/>
    </row>
    <row r="7" s="1" customFormat="1" ht="35.25" customHeight="1" spans="2:19">
      <c r="B7" s="3" t="s">
        <v>59</v>
      </c>
      <c r="C7" s="3"/>
      <c r="D7" s="4" t="str">
        <f>'[1]スコア公表様式（全体表）'!D7:I7</f>
        <v>熊本県菊池郡菊陽町大字原水1348番地8</v>
      </c>
      <c r="E7" s="4"/>
      <c r="F7" s="4"/>
      <c r="G7" s="4"/>
      <c r="H7" s="4"/>
      <c r="I7" s="4"/>
      <c r="J7" s="27"/>
      <c r="K7" s="3" t="s">
        <v>60</v>
      </c>
      <c r="L7" s="3"/>
      <c r="M7" s="5" t="str">
        <f>'[1]スコア公表様式（全体表）'!M7:U7</f>
        <v>荒木　幸代</v>
      </c>
      <c r="N7" s="5"/>
      <c r="O7" s="5"/>
      <c r="P7" s="5"/>
      <c r="Q7" s="5"/>
      <c r="R7" s="5"/>
      <c r="S7" s="5"/>
    </row>
    <row r="8" s="1" customFormat="1" ht="35.25" customHeight="1" spans="2:19">
      <c r="B8" s="3" t="s">
        <v>62</v>
      </c>
      <c r="C8" s="3"/>
      <c r="D8" s="5" t="str">
        <f>'[1]スコア公表様式（全体表）'!D8:I8</f>
        <v>096-233-0880</v>
      </c>
      <c r="E8" s="5"/>
      <c r="F8" s="5"/>
      <c r="G8" s="5"/>
      <c r="H8" s="5"/>
      <c r="I8" s="5"/>
      <c r="J8" s="27"/>
      <c r="K8" s="3" t="s">
        <v>63</v>
      </c>
      <c r="L8" s="3"/>
      <c r="M8" s="5" t="str">
        <f>'[1]スコア公表様式（全体表）'!M8:U8</f>
        <v>令和4年度</v>
      </c>
      <c r="N8" s="5"/>
      <c r="O8" s="5"/>
      <c r="P8" s="5"/>
      <c r="Q8" s="5"/>
      <c r="R8" s="5"/>
      <c r="S8" s="5"/>
    </row>
    <row r="10" s="1" customFormat="1" ht="30" customHeight="1" spans="2:19">
      <c r="B10" s="6" t="s">
        <v>145</v>
      </c>
      <c r="C10" s="7"/>
      <c r="D10" s="7"/>
      <c r="E10" s="7"/>
      <c r="F10" s="7"/>
      <c r="G10" s="7"/>
      <c r="H10" s="7"/>
      <c r="I10" s="7"/>
      <c r="J10" s="7"/>
      <c r="K10" s="7"/>
      <c r="L10" s="7"/>
      <c r="M10" s="7"/>
      <c r="N10" s="7"/>
      <c r="O10" s="7"/>
      <c r="P10" s="7"/>
      <c r="Q10" s="7"/>
      <c r="R10" s="7"/>
      <c r="S10" s="35"/>
    </row>
    <row r="11" s="1" customFormat="1" ht="30" customHeight="1" spans="2:19">
      <c r="B11" s="8" t="s">
        <v>146</v>
      </c>
      <c r="C11" s="9"/>
      <c r="D11" s="9"/>
      <c r="E11" s="9"/>
      <c r="F11" s="9"/>
      <c r="G11" s="9"/>
      <c r="H11" s="9"/>
      <c r="I11" s="9"/>
      <c r="J11" s="28"/>
      <c r="K11" s="8" t="s">
        <v>147</v>
      </c>
      <c r="L11" s="9"/>
      <c r="M11" s="9"/>
      <c r="N11" s="9"/>
      <c r="O11" s="9"/>
      <c r="P11" s="9"/>
      <c r="Q11" s="9"/>
      <c r="R11" s="9"/>
      <c r="S11" s="28"/>
    </row>
    <row r="12" s="1" customFormat="1" ht="30" customHeight="1" spans="2:19">
      <c r="B12" s="10" t="s">
        <v>148</v>
      </c>
      <c r="C12" s="11"/>
      <c r="D12" s="11"/>
      <c r="E12" s="11"/>
      <c r="F12" s="11"/>
      <c r="G12" s="11"/>
      <c r="H12" s="11"/>
      <c r="I12" s="11"/>
      <c r="J12" s="29"/>
      <c r="K12" s="10" t="s">
        <v>149</v>
      </c>
      <c r="L12" s="11"/>
      <c r="M12" s="11"/>
      <c r="N12" s="11"/>
      <c r="O12" s="11"/>
      <c r="P12" s="11"/>
      <c r="Q12" s="11"/>
      <c r="R12" s="11"/>
      <c r="S12" s="29"/>
    </row>
    <row r="13" s="1" customFormat="1" ht="20.25" customHeight="1" spans="2:19">
      <c r="B13" s="10"/>
      <c r="C13" s="11"/>
      <c r="D13" s="11"/>
      <c r="E13" s="11"/>
      <c r="F13" s="11"/>
      <c r="G13" s="11"/>
      <c r="H13" s="11"/>
      <c r="I13" s="11"/>
      <c r="J13" s="29"/>
      <c r="K13" s="10"/>
      <c r="L13" s="11"/>
      <c r="M13" s="11"/>
      <c r="N13" s="11"/>
      <c r="O13" s="11"/>
      <c r="P13" s="11"/>
      <c r="Q13" s="11"/>
      <c r="R13" s="11"/>
      <c r="S13" s="29"/>
    </row>
    <row r="14" s="1" customFormat="1" ht="20.25" customHeight="1" spans="2:19">
      <c r="B14" s="10"/>
      <c r="C14" s="11"/>
      <c r="D14" s="11"/>
      <c r="E14" s="11"/>
      <c r="F14" s="11"/>
      <c r="G14" s="11"/>
      <c r="H14" s="11"/>
      <c r="I14" s="11"/>
      <c r="J14" s="29"/>
      <c r="K14" s="10"/>
      <c r="L14" s="11"/>
      <c r="M14" s="11"/>
      <c r="N14" s="11"/>
      <c r="O14" s="11"/>
      <c r="P14" s="11"/>
      <c r="Q14" s="11"/>
      <c r="R14" s="11"/>
      <c r="S14" s="29"/>
    </row>
    <row r="15" s="1" customFormat="1" ht="20.25" customHeight="1" spans="2:19">
      <c r="B15" s="10"/>
      <c r="C15" s="11"/>
      <c r="D15" s="11"/>
      <c r="E15" s="11"/>
      <c r="F15" s="11"/>
      <c r="G15" s="11"/>
      <c r="H15" s="11"/>
      <c r="I15" s="11"/>
      <c r="J15" s="29"/>
      <c r="K15" s="10"/>
      <c r="L15" s="11"/>
      <c r="M15" s="11"/>
      <c r="N15" s="11"/>
      <c r="O15" s="11"/>
      <c r="P15" s="11"/>
      <c r="Q15" s="11"/>
      <c r="R15" s="11"/>
      <c r="S15" s="29"/>
    </row>
    <row r="16" s="1" customFormat="1" ht="20.25" customHeight="1" spans="2:19">
      <c r="B16" s="10"/>
      <c r="C16" s="11"/>
      <c r="D16" s="11"/>
      <c r="E16" s="11"/>
      <c r="F16" s="11"/>
      <c r="G16" s="11"/>
      <c r="H16" s="11"/>
      <c r="I16" s="11"/>
      <c r="J16" s="29"/>
      <c r="K16" s="10"/>
      <c r="L16" s="11"/>
      <c r="M16" s="11"/>
      <c r="N16" s="11"/>
      <c r="O16" s="11"/>
      <c r="P16" s="11"/>
      <c r="Q16" s="11"/>
      <c r="R16" s="11"/>
      <c r="S16" s="29"/>
    </row>
    <row r="17" s="1" customFormat="1" ht="20.25" customHeight="1" spans="2:19">
      <c r="B17" s="10"/>
      <c r="C17" s="11"/>
      <c r="D17" s="11"/>
      <c r="E17" s="11"/>
      <c r="F17" s="11"/>
      <c r="G17" s="11"/>
      <c r="H17" s="11"/>
      <c r="I17" s="11"/>
      <c r="J17" s="29"/>
      <c r="K17" s="10"/>
      <c r="L17" s="11"/>
      <c r="M17" s="11"/>
      <c r="N17" s="11"/>
      <c r="O17" s="11"/>
      <c r="P17" s="11"/>
      <c r="Q17" s="11"/>
      <c r="R17" s="11"/>
      <c r="S17" s="29"/>
    </row>
    <row r="18" s="1" customFormat="1" ht="20.25" customHeight="1" spans="2:19">
      <c r="B18" s="10"/>
      <c r="C18" s="11"/>
      <c r="D18" s="11"/>
      <c r="E18" s="11"/>
      <c r="F18" s="11"/>
      <c r="G18" s="11"/>
      <c r="H18" s="11"/>
      <c r="I18" s="11"/>
      <c r="J18" s="29"/>
      <c r="K18" s="10"/>
      <c r="L18" s="11"/>
      <c r="M18" s="11"/>
      <c r="N18" s="11"/>
      <c r="O18" s="11"/>
      <c r="P18" s="11"/>
      <c r="Q18" s="11"/>
      <c r="R18" s="11"/>
      <c r="S18" s="29"/>
    </row>
    <row r="19" s="1" customFormat="1" ht="20.25" customHeight="1" spans="2:19">
      <c r="B19" s="12"/>
      <c r="C19" s="11"/>
      <c r="D19" s="11"/>
      <c r="E19" s="11"/>
      <c r="F19" s="11"/>
      <c r="G19" s="11"/>
      <c r="H19" s="11"/>
      <c r="I19" s="11"/>
      <c r="J19" s="29"/>
      <c r="K19" s="12"/>
      <c r="L19" s="11"/>
      <c r="M19" s="11"/>
      <c r="N19" s="11"/>
      <c r="O19" s="11"/>
      <c r="P19" s="11"/>
      <c r="Q19" s="11"/>
      <c r="R19" s="11"/>
      <c r="S19" s="29"/>
    </row>
    <row r="20" s="1" customFormat="1" ht="20.25" customHeight="1" spans="2:19">
      <c r="B20" s="12"/>
      <c r="C20" s="11"/>
      <c r="D20" s="11"/>
      <c r="E20" s="11"/>
      <c r="F20" s="11"/>
      <c r="G20" s="11"/>
      <c r="H20" s="11"/>
      <c r="I20" s="11"/>
      <c r="J20" s="29"/>
      <c r="K20" s="12"/>
      <c r="L20" s="11"/>
      <c r="M20" s="11"/>
      <c r="N20" s="11"/>
      <c r="O20" s="11"/>
      <c r="P20" s="11"/>
      <c r="Q20" s="11"/>
      <c r="R20" s="11"/>
      <c r="S20" s="29"/>
    </row>
    <row r="21" s="1" customFormat="1" ht="20.25" customHeight="1" spans="2:19">
      <c r="B21" s="12"/>
      <c r="C21" s="11"/>
      <c r="D21" s="11"/>
      <c r="E21" s="11"/>
      <c r="F21" s="11"/>
      <c r="G21" s="11"/>
      <c r="H21" s="11"/>
      <c r="I21" s="11"/>
      <c r="J21" s="29"/>
      <c r="K21" s="12"/>
      <c r="L21" s="11"/>
      <c r="M21" s="11"/>
      <c r="N21" s="11"/>
      <c r="O21" s="11"/>
      <c r="P21" s="11"/>
      <c r="Q21" s="11"/>
      <c r="R21" s="11"/>
      <c r="S21" s="29"/>
    </row>
    <row r="22" s="1" customFormat="1" ht="20.25" customHeight="1" spans="2:19">
      <c r="B22" s="12"/>
      <c r="C22" s="11"/>
      <c r="D22" s="11"/>
      <c r="E22" s="11"/>
      <c r="F22" s="11"/>
      <c r="G22" s="11"/>
      <c r="H22" s="11"/>
      <c r="I22" s="11"/>
      <c r="J22" s="29"/>
      <c r="K22" s="12"/>
      <c r="L22" s="11"/>
      <c r="M22" s="11"/>
      <c r="N22" s="11"/>
      <c r="O22" s="11"/>
      <c r="P22" s="11"/>
      <c r="Q22" s="11"/>
      <c r="R22" s="11"/>
      <c r="S22" s="29"/>
    </row>
    <row r="23" s="1" customFormat="1" ht="20.25" customHeight="1" spans="2:19">
      <c r="B23" s="12"/>
      <c r="C23" s="11"/>
      <c r="D23" s="11"/>
      <c r="E23" s="11"/>
      <c r="F23" s="11"/>
      <c r="G23" s="11"/>
      <c r="H23" s="11"/>
      <c r="I23" s="11"/>
      <c r="J23" s="29"/>
      <c r="K23" s="12"/>
      <c r="L23" s="11"/>
      <c r="M23" s="11"/>
      <c r="N23" s="11"/>
      <c r="O23" s="11"/>
      <c r="P23" s="11"/>
      <c r="Q23" s="11"/>
      <c r="R23" s="11"/>
      <c r="S23" s="29"/>
    </row>
    <row r="24" s="1" customFormat="1" ht="20.25" customHeight="1" spans="2:19">
      <c r="B24" s="13"/>
      <c r="C24" s="14"/>
      <c r="D24" s="14"/>
      <c r="E24" s="14"/>
      <c r="F24" s="14"/>
      <c r="G24" s="14"/>
      <c r="H24" s="14"/>
      <c r="I24" s="14"/>
      <c r="J24" s="30"/>
      <c r="K24" s="12"/>
      <c r="L24" s="11"/>
      <c r="M24" s="11"/>
      <c r="N24" s="11"/>
      <c r="O24" s="11"/>
      <c r="P24" s="11"/>
      <c r="Q24" s="11"/>
      <c r="R24" s="11"/>
      <c r="S24" s="29"/>
    </row>
    <row r="25" s="1" customFormat="1" ht="30" customHeight="1" spans="2:19">
      <c r="B25" s="8" t="s">
        <v>150</v>
      </c>
      <c r="C25" s="9"/>
      <c r="D25" s="9"/>
      <c r="E25" s="9"/>
      <c r="F25" s="9"/>
      <c r="G25" s="9"/>
      <c r="H25" s="9"/>
      <c r="I25" s="9"/>
      <c r="J25" s="28"/>
      <c r="K25" s="12"/>
      <c r="L25" s="11"/>
      <c r="M25" s="11"/>
      <c r="N25" s="11"/>
      <c r="O25" s="11"/>
      <c r="P25" s="11"/>
      <c r="Q25" s="11"/>
      <c r="R25" s="11"/>
      <c r="S25" s="29"/>
    </row>
    <row r="26" s="1" customFormat="1" ht="20.25" customHeight="1" spans="2:19">
      <c r="B26" s="10" t="s">
        <v>151</v>
      </c>
      <c r="C26" s="11"/>
      <c r="D26" s="11"/>
      <c r="E26" s="11"/>
      <c r="F26" s="11"/>
      <c r="G26" s="11"/>
      <c r="H26" s="11"/>
      <c r="I26" s="11"/>
      <c r="J26" s="29"/>
      <c r="K26" s="12"/>
      <c r="L26" s="11"/>
      <c r="M26" s="11"/>
      <c r="N26" s="11"/>
      <c r="O26" s="11"/>
      <c r="P26" s="11"/>
      <c r="Q26" s="11"/>
      <c r="R26" s="11"/>
      <c r="S26" s="29"/>
    </row>
    <row r="27" s="1" customFormat="1" ht="20.25" customHeight="1" spans="2:19">
      <c r="B27" s="12"/>
      <c r="C27" s="11"/>
      <c r="D27" s="11"/>
      <c r="E27" s="11"/>
      <c r="F27" s="11"/>
      <c r="G27" s="11"/>
      <c r="H27" s="11"/>
      <c r="I27" s="11"/>
      <c r="J27" s="29"/>
      <c r="K27" s="12"/>
      <c r="L27" s="11"/>
      <c r="M27" s="11"/>
      <c r="N27" s="11"/>
      <c r="O27" s="11"/>
      <c r="P27" s="11"/>
      <c r="Q27" s="11"/>
      <c r="R27" s="11"/>
      <c r="S27" s="29"/>
    </row>
    <row r="28" s="1" customFormat="1" ht="20.25" customHeight="1" spans="2:19">
      <c r="B28" s="12"/>
      <c r="C28" s="11"/>
      <c r="D28" s="11"/>
      <c r="E28" s="11"/>
      <c r="F28" s="11"/>
      <c r="G28" s="11"/>
      <c r="H28" s="11"/>
      <c r="I28" s="11"/>
      <c r="J28" s="29"/>
      <c r="K28" s="12"/>
      <c r="L28" s="11"/>
      <c r="M28" s="11"/>
      <c r="N28" s="11"/>
      <c r="O28" s="11"/>
      <c r="P28" s="11"/>
      <c r="Q28" s="11"/>
      <c r="R28" s="11"/>
      <c r="S28" s="29"/>
    </row>
    <row r="29" s="1" customFormat="1" ht="20.25" customHeight="1" spans="2:19">
      <c r="B29" s="12"/>
      <c r="C29" s="11"/>
      <c r="D29" s="11"/>
      <c r="E29" s="11"/>
      <c r="F29" s="11"/>
      <c r="G29" s="11"/>
      <c r="H29" s="11"/>
      <c r="I29" s="11"/>
      <c r="J29" s="29"/>
      <c r="K29" s="12"/>
      <c r="L29" s="11"/>
      <c r="M29" s="11"/>
      <c r="N29" s="11"/>
      <c r="O29" s="11"/>
      <c r="P29" s="11"/>
      <c r="Q29" s="11"/>
      <c r="R29" s="11"/>
      <c r="S29" s="29"/>
    </row>
    <row r="30" s="1" customFormat="1" ht="20.25" customHeight="1" spans="2:19">
      <c r="B30" s="12"/>
      <c r="C30" s="11"/>
      <c r="D30" s="11"/>
      <c r="E30" s="11"/>
      <c r="F30" s="11"/>
      <c r="G30" s="11"/>
      <c r="H30" s="11"/>
      <c r="I30" s="11"/>
      <c r="J30" s="29"/>
      <c r="K30" s="12"/>
      <c r="L30" s="11"/>
      <c r="M30" s="11"/>
      <c r="N30" s="11"/>
      <c r="O30" s="11"/>
      <c r="P30" s="11"/>
      <c r="Q30" s="11"/>
      <c r="R30" s="11"/>
      <c r="S30" s="29"/>
    </row>
    <row r="31" s="1" customFormat="1" ht="20.25" customHeight="1" spans="2:19">
      <c r="B31" s="12"/>
      <c r="C31" s="11"/>
      <c r="D31" s="11"/>
      <c r="E31" s="11"/>
      <c r="F31" s="11"/>
      <c r="G31" s="11"/>
      <c r="H31" s="11"/>
      <c r="I31" s="11"/>
      <c r="J31" s="29"/>
      <c r="K31" s="12"/>
      <c r="L31" s="11"/>
      <c r="M31" s="11"/>
      <c r="N31" s="11"/>
      <c r="O31" s="11"/>
      <c r="P31" s="11"/>
      <c r="Q31" s="11"/>
      <c r="R31" s="11"/>
      <c r="S31" s="29"/>
    </row>
    <row r="32" s="1" customFormat="1" ht="20.25" customHeight="1" spans="2:19">
      <c r="B32" s="12"/>
      <c r="C32" s="11"/>
      <c r="D32" s="11"/>
      <c r="E32" s="11"/>
      <c r="F32" s="11"/>
      <c r="G32" s="11"/>
      <c r="H32" s="11"/>
      <c r="I32" s="11"/>
      <c r="J32" s="29"/>
      <c r="K32" s="12"/>
      <c r="L32" s="11"/>
      <c r="M32" s="11"/>
      <c r="N32" s="11"/>
      <c r="O32" s="11"/>
      <c r="P32" s="11"/>
      <c r="Q32" s="11"/>
      <c r="R32" s="11"/>
      <c r="S32" s="29"/>
    </row>
    <row r="33" s="1" customFormat="1" ht="20.25" customHeight="1" spans="2:19">
      <c r="B33" s="12"/>
      <c r="C33" s="11"/>
      <c r="D33" s="11"/>
      <c r="E33" s="11"/>
      <c r="F33" s="11"/>
      <c r="G33" s="11"/>
      <c r="H33" s="11"/>
      <c r="I33" s="11"/>
      <c r="J33" s="29"/>
      <c r="K33" s="12"/>
      <c r="L33" s="11"/>
      <c r="M33" s="11"/>
      <c r="N33" s="11"/>
      <c r="O33" s="11"/>
      <c r="P33" s="11"/>
      <c r="Q33" s="11"/>
      <c r="R33" s="11"/>
      <c r="S33" s="29"/>
    </row>
    <row r="34" s="1" customFormat="1" ht="20.25" customHeight="1" spans="2:19">
      <c r="B34" s="13"/>
      <c r="C34" s="14"/>
      <c r="D34" s="14"/>
      <c r="E34" s="14"/>
      <c r="F34" s="14"/>
      <c r="G34" s="14"/>
      <c r="H34" s="14"/>
      <c r="I34" s="14"/>
      <c r="J34" s="30"/>
      <c r="K34" s="12"/>
      <c r="L34" s="11"/>
      <c r="M34" s="11"/>
      <c r="N34" s="11"/>
      <c r="O34" s="11"/>
      <c r="P34" s="11"/>
      <c r="Q34" s="11"/>
      <c r="R34" s="11"/>
      <c r="S34" s="29"/>
    </row>
    <row r="35" s="1" customFormat="1" ht="30" customHeight="1" spans="2:19">
      <c r="B35" s="8" t="s">
        <v>152</v>
      </c>
      <c r="C35" s="9"/>
      <c r="D35" s="9"/>
      <c r="E35" s="9"/>
      <c r="F35" s="9"/>
      <c r="G35" s="9"/>
      <c r="H35" s="9"/>
      <c r="I35" s="9"/>
      <c r="J35" s="28"/>
      <c r="K35" s="12"/>
      <c r="L35" s="11"/>
      <c r="M35" s="11"/>
      <c r="N35" s="11"/>
      <c r="O35" s="11"/>
      <c r="P35" s="11"/>
      <c r="Q35" s="11"/>
      <c r="R35" s="11"/>
      <c r="S35" s="29"/>
    </row>
    <row r="36" s="1" customFormat="1" ht="20.25" customHeight="1" spans="2:19">
      <c r="B36" s="10" t="s">
        <v>153</v>
      </c>
      <c r="C36" s="11"/>
      <c r="D36" s="11"/>
      <c r="E36" s="11"/>
      <c r="F36" s="11"/>
      <c r="G36" s="11"/>
      <c r="H36" s="11"/>
      <c r="I36" s="11"/>
      <c r="J36" s="29"/>
      <c r="K36" s="12"/>
      <c r="L36" s="11"/>
      <c r="M36" s="11"/>
      <c r="N36" s="11"/>
      <c r="O36" s="11"/>
      <c r="P36" s="11"/>
      <c r="Q36" s="11"/>
      <c r="R36" s="11"/>
      <c r="S36" s="29"/>
    </row>
    <row r="37" s="1" customFormat="1" ht="20.25" customHeight="1" spans="2:19">
      <c r="B37" s="12"/>
      <c r="C37" s="11"/>
      <c r="D37" s="11"/>
      <c r="E37" s="11"/>
      <c r="F37" s="11"/>
      <c r="G37" s="11"/>
      <c r="H37" s="11"/>
      <c r="I37" s="11"/>
      <c r="J37" s="29"/>
      <c r="K37" s="12"/>
      <c r="L37" s="11"/>
      <c r="M37" s="11"/>
      <c r="N37" s="11"/>
      <c r="O37" s="11"/>
      <c r="P37" s="11"/>
      <c r="Q37" s="11"/>
      <c r="R37" s="11"/>
      <c r="S37" s="29"/>
    </row>
    <row r="38" s="1" customFormat="1" ht="20.25" customHeight="1" spans="2:19">
      <c r="B38" s="12"/>
      <c r="C38" s="11"/>
      <c r="D38" s="11"/>
      <c r="E38" s="11"/>
      <c r="F38" s="11"/>
      <c r="G38" s="11"/>
      <c r="H38" s="11"/>
      <c r="I38" s="11"/>
      <c r="J38" s="29"/>
      <c r="K38" s="12"/>
      <c r="L38" s="11"/>
      <c r="M38" s="11"/>
      <c r="N38" s="11"/>
      <c r="O38" s="11"/>
      <c r="P38" s="11"/>
      <c r="Q38" s="11"/>
      <c r="R38" s="11"/>
      <c r="S38" s="29"/>
    </row>
    <row r="39" s="1" customFormat="1" ht="20.25" customHeight="1" spans="2:19">
      <c r="B39" s="12"/>
      <c r="C39" s="11"/>
      <c r="D39" s="11"/>
      <c r="E39" s="11"/>
      <c r="F39" s="11"/>
      <c r="G39" s="11"/>
      <c r="H39" s="11"/>
      <c r="I39" s="11"/>
      <c r="J39" s="29"/>
      <c r="K39" s="12"/>
      <c r="L39" s="11"/>
      <c r="M39" s="11"/>
      <c r="N39" s="11"/>
      <c r="O39" s="11"/>
      <c r="P39" s="11"/>
      <c r="Q39" s="11"/>
      <c r="R39" s="11"/>
      <c r="S39" s="29"/>
    </row>
    <row r="40" s="1" customFormat="1" ht="20.25" customHeight="1" spans="2:19">
      <c r="B40" s="12"/>
      <c r="C40" s="11"/>
      <c r="D40" s="11"/>
      <c r="E40" s="11"/>
      <c r="F40" s="11"/>
      <c r="G40" s="11"/>
      <c r="H40" s="11"/>
      <c r="I40" s="11"/>
      <c r="J40" s="29"/>
      <c r="K40" s="12"/>
      <c r="L40" s="11"/>
      <c r="M40" s="11"/>
      <c r="N40" s="11"/>
      <c r="O40" s="11"/>
      <c r="P40" s="11"/>
      <c r="Q40" s="11"/>
      <c r="R40" s="11"/>
      <c r="S40" s="29"/>
    </row>
    <row r="41" s="1" customFormat="1" ht="20.25" customHeight="1" spans="2:19">
      <c r="B41" s="12"/>
      <c r="C41" s="11"/>
      <c r="D41" s="11"/>
      <c r="E41" s="11"/>
      <c r="F41" s="11"/>
      <c r="G41" s="11"/>
      <c r="H41" s="11"/>
      <c r="I41" s="11"/>
      <c r="J41" s="29"/>
      <c r="K41" s="12"/>
      <c r="L41" s="11"/>
      <c r="M41" s="11"/>
      <c r="N41" s="11"/>
      <c r="O41" s="11"/>
      <c r="P41" s="11"/>
      <c r="Q41" s="11"/>
      <c r="R41" s="11"/>
      <c r="S41" s="29"/>
    </row>
    <row r="42" s="1" customFormat="1" ht="20.25" customHeight="1" spans="2:19">
      <c r="B42" s="12"/>
      <c r="C42" s="11"/>
      <c r="D42" s="11"/>
      <c r="E42" s="11"/>
      <c r="F42" s="11"/>
      <c r="G42" s="11"/>
      <c r="H42" s="11"/>
      <c r="I42" s="11"/>
      <c r="J42" s="29"/>
      <c r="K42" s="12"/>
      <c r="L42" s="11"/>
      <c r="M42" s="11"/>
      <c r="N42" s="11"/>
      <c r="O42" s="11"/>
      <c r="P42" s="11"/>
      <c r="Q42" s="11"/>
      <c r="R42" s="11"/>
      <c r="S42" s="29"/>
    </row>
    <row r="43" s="1" customFormat="1" ht="20.25" customHeight="1" spans="2:19">
      <c r="B43" s="12"/>
      <c r="C43" s="11"/>
      <c r="D43" s="11"/>
      <c r="E43" s="11"/>
      <c r="F43" s="11"/>
      <c r="G43" s="11"/>
      <c r="H43" s="11"/>
      <c r="I43" s="11"/>
      <c r="J43" s="29"/>
      <c r="K43" s="12"/>
      <c r="L43" s="11"/>
      <c r="M43" s="11"/>
      <c r="N43" s="11"/>
      <c r="O43" s="11"/>
      <c r="P43" s="11"/>
      <c r="Q43" s="11"/>
      <c r="R43" s="11"/>
      <c r="S43" s="29"/>
    </row>
    <row r="44" s="1" customFormat="1" ht="20.25" customHeight="1" spans="2:19">
      <c r="B44" s="12"/>
      <c r="C44" s="11"/>
      <c r="D44" s="11"/>
      <c r="E44" s="11"/>
      <c r="F44" s="11"/>
      <c r="G44" s="11"/>
      <c r="H44" s="11"/>
      <c r="I44" s="11"/>
      <c r="J44" s="29"/>
      <c r="K44" s="12"/>
      <c r="L44" s="11"/>
      <c r="M44" s="11"/>
      <c r="N44" s="11"/>
      <c r="O44" s="11"/>
      <c r="P44" s="11"/>
      <c r="Q44" s="11"/>
      <c r="R44" s="11"/>
      <c r="S44" s="29"/>
    </row>
    <row r="45" s="1" customFormat="1" ht="20.25" customHeight="1" spans="2:19">
      <c r="B45" s="13"/>
      <c r="C45" s="14"/>
      <c r="D45" s="14"/>
      <c r="E45" s="14"/>
      <c r="F45" s="14"/>
      <c r="G45" s="14"/>
      <c r="H45" s="14"/>
      <c r="I45" s="14"/>
      <c r="J45" s="30"/>
      <c r="K45" s="13"/>
      <c r="L45" s="14"/>
      <c r="M45" s="14"/>
      <c r="N45" s="14"/>
      <c r="O45" s="14"/>
      <c r="P45" s="14"/>
      <c r="Q45" s="14"/>
      <c r="R45" s="14"/>
      <c r="S45" s="30"/>
    </row>
    <row r="46" s="1" customFormat="1" ht="30" customHeight="1"/>
    <row r="47" s="1" customFormat="1" ht="30" customHeight="1" spans="2:19">
      <c r="B47" s="6" t="s">
        <v>154</v>
      </c>
      <c r="C47" s="7"/>
      <c r="D47" s="7"/>
      <c r="E47" s="7"/>
      <c r="F47" s="7"/>
      <c r="G47" s="7"/>
      <c r="H47" s="7"/>
      <c r="I47" s="7"/>
      <c r="J47" s="7"/>
      <c r="K47" s="7"/>
      <c r="L47" s="7"/>
      <c r="M47" s="7"/>
      <c r="N47" s="7"/>
      <c r="O47" s="7"/>
      <c r="P47" s="7"/>
      <c r="Q47" s="7"/>
      <c r="R47" s="7"/>
      <c r="S47" s="35"/>
    </row>
    <row r="48" s="1" customFormat="1" ht="16.5" customHeight="1" spans="2:19">
      <c r="B48" s="15" t="s">
        <v>155</v>
      </c>
      <c r="C48" s="16"/>
      <c r="D48" s="16"/>
      <c r="E48" s="16"/>
      <c r="F48" s="16"/>
      <c r="G48" s="16"/>
      <c r="H48" s="16"/>
      <c r="I48" s="16"/>
      <c r="J48" s="16"/>
      <c r="K48" s="16"/>
      <c r="L48" s="16"/>
      <c r="M48" s="16"/>
      <c r="N48" s="16"/>
      <c r="O48" s="16"/>
      <c r="P48" s="16"/>
      <c r="Q48" s="16"/>
      <c r="R48" s="16"/>
      <c r="S48" s="36"/>
    </row>
    <row r="49" s="1" customFormat="1" ht="16.5" customHeight="1" spans="2:19">
      <c r="B49" s="10"/>
      <c r="C49" s="17"/>
      <c r="D49" s="17"/>
      <c r="E49" s="17"/>
      <c r="F49" s="17"/>
      <c r="G49" s="17"/>
      <c r="H49" s="17"/>
      <c r="I49" s="17"/>
      <c r="J49" s="17"/>
      <c r="K49" s="17"/>
      <c r="L49" s="17"/>
      <c r="M49" s="17"/>
      <c r="N49" s="17"/>
      <c r="O49" s="17"/>
      <c r="P49" s="17"/>
      <c r="Q49" s="17"/>
      <c r="R49" s="17"/>
      <c r="S49" s="37"/>
    </row>
    <row r="50" s="1" customFormat="1" ht="16.5" customHeight="1" spans="2:19">
      <c r="B50" s="10"/>
      <c r="C50" s="17"/>
      <c r="D50" s="17"/>
      <c r="E50" s="17"/>
      <c r="F50" s="17"/>
      <c r="G50" s="17"/>
      <c r="H50" s="17"/>
      <c r="I50" s="17"/>
      <c r="J50" s="17"/>
      <c r="K50" s="17"/>
      <c r="L50" s="17"/>
      <c r="M50" s="17"/>
      <c r="N50" s="17"/>
      <c r="O50" s="17"/>
      <c r="P50" s="17"/>
      <c r="Q50" s="17"/>
      <c r="R50" s="17"/>
      <c r="S50" s="37"/>
    </row>
    <row r="51" s="1" customFormat="1" ht="16.5" customHeight="1" spans="2:19">
      <c r="B51" s="10"/>
      <c r="C51" s="17"/>
      <c r="D51" s="17"/>
      <c r="E51" s="17"/>
      <c r="F51" s="17"/>
      <c r="G51" s="17"/>
      <c r="H51" s="17"/>
      <c r="I51" s="17"/>
      <c r="J51" s="17"/>
      <c r="K51" s="17"/>
      <c r="L51" s="17"/>
      <c r="M51" s="17"/>
      <c r="N51" s="17"/>
      <c r="O51" s="17"/>
      <c r="P51" s="17"/>
      <c r="Q51" s="17"/>
      <c r="R51" s="17"/>
      <c r="S51" s="37"/>
    </row>
    <row r="52" s="1" customFormat="1" ht="16.5" customHeight="1" spans="2:19">
      <c r="B52" s="10"/>
      <c r="C52" s="17"/>
      <c r="D52" s="17"/>
      <c r="E52" s="17"/>
      <c r="F52" s="17"/>
      <c r="G52" s="17"/>
      <c r="H52" s="17"/>
      <c r="I52" s="17"/>
      <c r="J52" s="17"/>
      <c r="K52" s="17"/>
      <c r="L52" s="17"/>
      <c r="M52" s="17"/>
      <c r="N52" s="17"/>
      <c r="O52" s="17"/>
      <c r="P52" s="17"/>
      <c r="Q52" s="17"/>
      <c r="R52" s="17"/>
      <c r="S52" s="37"/>
    </row>
    <row r="53" s="1" customFormat="1" ht="16.5" customHeight="1" spans="2:19">
      <c r="B53" s="10"/>
      <c r="C53" s="17"/>
      <c r="D53" s="17"/>
      <c r="E53" s="17"/>
      <c r="F53" s="17"/>
      <c r="G53" s="17"/>
      <c r="H53" s="17"/>
      <c r="I53" s="17"/>
      <c r="J53" s="17"/>
      <c r="K53" s="17"/>
      <c r="L53" s="17"/>
      <c r="M53" s="17"/>
      <c r="N53" s="17"/>
      <c r="O53" s="17"/>
      <c r="P53" s="17"/>
      <c r="Q53" s="17"/>
      <c r="R53" s="17"/>
      <c r="S53" s="37"/>
    </row>
    <row r="54" s="1" customFormat="1" ht="16.5" customHeight="1" spans="2:19">
      <c r="B54" s="10"/>
      <c r="C54" s="17"/>
      <c r="D54" s="17"/>
      <c r="E54" s="17"/>
      <c r="F54" s="17"/>
      <c r="G54" s="17"/>
      <c r="H54" s="17"/>
      <c r="I54" s="17"/>
      <c r="J54" s="17"/>
      <c r="K54" s="17"/>
      <c r="L54" s="17"/>
      <c r="M54" s="17"/>
      <c r="N54" s="17"/>
      <c r="O54" s="17"/>
      <c r="P54" s="17"/>
      <c r="Q54" s="17"/>
      <c r="R54" s="17"/>
      <c r="S54" s="37"/>
    </row>
    <row r="55" s="1" customFormat="1" ht="16.5" customHeight="1" spans="2:19">
      <c r="B55" s="10"/>
      <c r="C55" s="17"/>
      <c r="D55" s="17"/>
      <c r="E55" s="17"/>
      <c r="F55" s="17"/>
      <c r="G55" s="17"/>
      <c r="H55" s="17"/>
      <c r="I55" s="17"/>
      <c r="J55" s="17"/>
      <c r="K55" s="17"/>
      <c r="L55" s="17"/>
      <c r="M55" s="17"/>
      <c r="N55" s="17"/>
      <c r="O55" s="17"/>
      <c r="P55" s="17"/>
      <c r="Q55" s="17"/>
      <c r="R55" s="17"/>
      <c r="S55" s="37"/>
    </row>
    <row r="56" s="1" customFormat="1" ht="16.5" customHeight="1" spans="2:19">
      <c r="B56" s="10"/>
      <c r="C56" s="17"/>
      <c r="D56" s="17"/>
      <c r="E56" s="17"/>
      <c r="F56" s="17"/>
      <c r="G56" s="17"/>
      <c r="H56" s="17"/>
      <c r="I56" s="17"/>
      <c r="J56" s="17"/>
      <c r="K56" s="17"/>
      <c r="L56" s="17"/>
      <c r="M56" s="17"/>
      <c r="N56" s="17"/>
      <c r="O56" s="17"/>
      <c r="P56" s="17"/>
      <c r="Q56" s="17"/>
      <c r="R56" s="17"/>
      <c r="S56" s="37"/>
    </row>
    <row r="57" s="1" customFormat="1" ht="16.5" customHeight="1" spans="2:19">
      <c r="B57" s="10"/>
      <c r="C57" s="17"/>
      <c r="D57" s="17"/>
      <c r="E57" s="17"/>
      <c r="F57" s="17"/>
      <c r="G57" s="17"/>
      <c r="H57" s="17"/>
      <c r="I57" s="17"/>
      <c r="J57" s="17"/>
      <c r="K57" s="17"/>
      <c r="L57" s="17"/>
      <c r="M57" s="17"/>
      <c r="N57" s="17"/>
      <c r="O57" s="17"/>
      <c r="P57" s="17"/>
      <c r="Q57" s="17"/>
      <c r="R57" s="17"/>
      <c r="S57" s="37"/>
    </row>
    <row r="58" s="1" customFormat="1" ht="16.5" customHeight="1" spans="2:19">
      <c r="B58" s="10"/>
      <c r="C58" s="17"/>
      <c r="D58" s="17"/>
      <c r="E58" s="17"/>
      <c r="F58" s="17"/>
      <c r="G58" s="17"/>
      <c r="H58" s="17"/>
      <c r="I58" s="17"/>
      <c r="J58" s="17"/>
      <c r="K58" s="17"/>
      <c r="L58" s="17"/>
      <c r="M58" s="17"/>
      <c r="N58" s="17"/>
      <c r="O58" s="17"/>
      <c r="P58" s="17"/>
      <c r="Q58" s="17"/>
      <c r="R58" s="17"/>
      <c r="S58" s="37"/>
    </row>
    <row r="59" s="1" customFormat="1" ht="16.5" customHeight="1" spans="2:19">
      <c r="B59" s="10"/>
      <c r="C59" s="17"/>
      <c r="D59" s="17"/>
      <c r="E59" s="17"/>
      <c r="F59" s="17"/>
      <c r="G59" s="17"/>
      <c r="H59" s="17"/>
      <c r="I59" s="17"/>
      <c r="J59" s="17"/>
      <c r="K59" s="17"/>
      <c r="L59" s="17"/>
      <c r="M59" s="17"/>
      <c r="N59" s="17"/>
      <c r="O59" s="17"/>
      <c r="P59" s="17"/>
      <c r="Q59" s="17"/>
      <c r="R59" s="17"/>
      <c r="S59" s="37"/>
    </row>
    <row r="60" s="1" customFormat="1" ht="16.5" customHeight="1" spans="2:19">
      <c r="B60" s="18"/>
      <c r="C60" s="19"/>
      <c r="D60" s="19"/>
      <c r="E60" s="19"/>
      <c r="F60" s="19"/>
      <c r="G60" s="19"/>
      <c r="H60" s="19"/>
      <c r="I60" s="19"/>
      <c r="J60" s="19"/>
      <c r="K60" s="19"/>
      <c r="L60" s="19"/>
      <c r="M60" s="19"/>
      <c r="N60" s="19"/>
      <c r="O60" s="19"/>
      <c r="P60" s="19"/>
      <c r="Q60" s="19"/>
      <c r="R60" s="19"/>
      <c r="S60" s="38"/>
    </row>
    <row r="61" s="1" customFormat="1" ht="30" customHeight="1" spans="2:19">
      <c r="B61" s="20" t="s">
        <v>156</v>
      </c>
      <c r="C61" s="20"/>
      <c r="D61" s="20"/>
      <c r="E61" s="21" t="s">
        <v>157</v>
      </c>
      <c r="F61" s="22"/>
      <c r="G61" s="22"/>
      <c r="H61" s="22"/>
      <c r="I61" s="22"/>
      <c r="J61" s="22"/>
      <c r="K61" s="22"/>
      <c r="L61" s="31"/>
      <c r="M61" s="20" t="s">
        <v>158</v>
      </c>
      <c r="N61" s="20"/>
      <c r="O61" s="20"/>
      <c r="P61" s="32" t="s">
        <v>159</v>
      </c>
      <c r="Q61" s="32"/>
      <c r="R61" s="32"/>
      <c r="S61" s="32"/>
    </row>
    <row r="62" s="1" customFormat="1" ht="30" customHeight="1" spans="2:19">
      <c r="B62" s="23"/>
      <c r="C62" s="23"/>
      <c r="D62" s="23"/>
      <c r="E62" s="24"/>
      <c r="F62" s="25"/>
      <c r="G62" s="25"/>
      <c r="H62" s="25"/>
      <c r="I62" s="25"/>
      <c r="J62" s="25"/>
      <c r="K62" s="25"/>
      <c r="L62" s="33"/>
      <c r="M62" s="23"/>
      <c r="N62" s="23"/>
      <c r="O62" s="23"/>
      <c r="P62" s="34"/>
      <c r="Q62" s="34"/>
      <c r="R62" s="34"/>
      <c r="S62" s="34"/>
    </row>
    <row r="63" s="1" customFormat="1" ht="9.75" customHeight="1"/>
  </sheetData>
  <mergeCells count="28">
    <mergeCell ref="B4:S4"/>
    <mergeCell ref="B6:C6"/>
    <mergeCell ref="D6:I6"/>
    <mergeCell ref="K6:L6"/>
    <mergeCell ref="M6:S6"/>
    <mergeCell ref="B7:C7"/>
    <mergeCell ref="D7:I7"/>
    <mergeCell ref="K7:L7"/>
    <mergeCell ref="M7:S7"/>
    <mergeCell ref="B8:C8"/>
    <mergeCell ref="D8:I8"/>
    <mergeCell ref="K8:L8"/>
    <mergeCell ref="M8:S8"/>
    <mergeCell ref="B10:S10"/>
    <mergeCell ref="B11:J11"/>
    <mergeCell ref="K11:S11"/>
    <mergeCell ref="B25:J25"/>
    <mergeCell ref="B35:J35"/>
    <mergeCell ref="B47:S47"/>
    <mergeCell ref="B12:J24"/>
    <mergeCell ref="K12:S45"/>
    <mergeCell ref="B26:J34"/>
    <mergeCell ref="B36:J45"/>
    <mergeCell ref="B48:S60"/>
    <mergeCell ref="B61:D62"/>
    <mergeCell ref="E61:L62"/>
    <mergeCell ref="M61:O62"/>
    <mergeCell ref="P61:S62"/>
  </mergeCell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3</vt:i4>
      </vt:variant>
    </vt:vector>
  </HeadingPairs>
  <TitlesOfParts>
    <vt:vector size="3" baseType="lpstr">
      <vt:lpstr>別表40</vt:lpstr>
      <vt:lpstr>スコア公表様式（全体）</vt:lpstr>
      <vt:lpstr>地域連携活動実施状況報告書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 masashi</dc:creator>
  <cp:lastModifiedBy>sato masashi</cp:lastModifiedBy>
  <dcterms:created xsi:type="dcterms:W3CDTF">2023-04-24T10:02:06Z</dcterms:created>
  <dcterms:modified xsi:type="dcterms:W3CDTF">2023-04-24T10:36:03Z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1041-11.8.2.10334</vt:lpwstr>
  </property>
</Properties>
</file>